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7775" windowHeight="11370"/>
  </bookViews>
  <sheets>
    <sheet name="Feuille N°1" sheetId="1" r:id="rId1"/>
    <sheet name="Feuille suppl." sheetId="4" r:id="rId2"/>
  </sheets>
  <calcPr calcId="145621"/>
</workbook>
</file>

<file path=xl/calcChain.xml><?xml version="1.0" encoding="utf-8"?>
<calcChain xmlns="http://schemas.openxmlformats.org/spreadsheetml/2006/main">
  <c r="H2" i="4" l="1"/>
  <c r="E2" i="4"/>
  <c r="D4" i="4"/>
  <c r="G34" i="4"/>
  <c r="F34" i="4"/>
  <c r="G33" i="4"/>
  <c r="F33" i="4"/>
  <c r="G32" i="4"/>
  <c r="F32" i="4"/>
  <c r="G31" i="4"/>
  <c r="F31" i="4"/>
  <c r="G30" i="4"/>
  <c r="F30" i="4"/>
  <c r="G29" i="4"/>
  <c r="F29" i="4"/>
  <c r="G28" i="4"/>
  <c r="F28" i="4"/>
  <c r="G40" i="4"/>
  <c r="F40" i="4"/>
  <c r="G39" i="4"/>
  <c r="F39" i="4"/>
  <c r="G38" i="4"/>
  <c r="F38" i="4"/>
  <c r="G37" i="4"/>
  <c r="F37" i="4"/>
  <c r="G36" i="4"/>
  <c r="F36" i="4"/>
  <c r="G35" i="4"/>
  <c r="F35" i="4"/>
  <c r="G27" i="4"/>
  <c r="F27" i="4"/>
  <c r="G26" i="4"/>
  <c r="F26" i="4"/>
  <c r="G25" i="4"/>
  <c r="F25" i="4"/>
  <c r="G43" i="4"/>
  <c r="F43" i="4"/>
  <c r="G42" i="4"/>
  <c r="F42" i="4"/>
  <c r="G41" i="4"/>
  <c r="F41" i="4"/>
  <c r="G24" i="4"/>
  <c r="F24" i="4"/>
  <c r="G23" i="4"/>
  <c r="F23" i="4"/>
  <c r="G22" i="4"/>
  <c r="F22" i="4"/>
  <c r="G21" i="4"/>
  <c r="F21" i="4"/>
  <c r="G20" i="4"/>
  <c r="F20" i="4"/>
  <c r="G19" i="4"/>
  <c r="F19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K52" i="1"/>
  <c r="J52" i="1"/>
  <c r="H51" i="1"/>
  <c r="I51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H27" i="1"/>
  <c r="I27" i="1"/>
  <c r="J27" i="1"/>
  <c r="K27" i="1"/>
  <c r="H28" i="1"/>
  <c r="I28" i="1"/>
  <c r="J28" i="1"/>
  <c r="K28" i="1"/>
  <c r="H29" i="1"/>
  <c r="I29" i="1"/>
  <c r="J29" i="1"/>
  <c r="K29" i="1"/>
  <c r="H30" i="1"/>
  <c r="I30" i="1"/>
  <c r="J30" i="1"/>
  <c r="K30" i="1"/>
  <c r="H31" i="1"/>
  <c r="I31" i="1"/>
  <c r="J31" i="1"/>
  <c r="K31" i="1"/>
  <c r="H32" i="1"/>
  <c r="I32" i="1"/>
  <c r="J32" i="1"/>
  <c r="K32" i="1"/>
  <c r="H33" i="1"/>
  <c r="I33" i="1"/>
  <c r="J33" i="1"/>
  <c r="K33" i="1"/>
  <c r="H34" i="1"/>
  <c r="I34" i="1"/>
  <c r="J34" i="1"/>
  <c r="K34" i="1"/>
  <c r="H35" i="1"/>
  <c r="I35" i="1"/>
  <c r="J35" i="1"/>
  <c r="K35" i="1"/>
  <c r="H36" i="1"/>
  <c r="I36" i="1"/>
  <c r="J36" i="1"/>
  <c r="K36" i="1"/>
  <c r="H37" i="1"/>
  <c r="I37" i="1"/>
  <c r="J37" i="1"/>
  <c r="K37" i="1"/>
  <c r="H38" i="1"/>
  <c r="I38" i="1"/>
  <c r="J38" i="1"/>
  <c r="K38" i="1"/>
  <c r="H39" i="1"/>
  <c r="I39" i="1"/>
  <c r="J39" i="1"/>
  <c r="K39" i="1"/>
  <c r="G40" i="1"/>
  <c r="F40" i="1"/>
  <c r="K14" i="1"/>
  <c r="K15" i="1" s="1"/>
  <c r="K16" i="1" s="1"/>
  <c r="K18" i="1" s="1"/>
  <c r="J14" i="1"/>
  <c r="J15" i="1" s="1"/>
  <c r="J16" i="1" s="1"/>
  <c r="J17" i="1" s="1"/>
  <c r="J24" i="1" s="1"/>
  <c r="I14" i="1"/>
  <c r="I15" i="1" s="1"/>
  <c r="I16" i="1" s="1"/>
  <c r="I18" i="1" s="1"/>
  <c r="H14" i="1"/>
  <c r="H15" i="1" s="1"/>
  <c r="H16" i="1" s="1"/>
  <c r="H17" i="1" s="1"/>
  <c r="H24" i="1" l="1"/>
  <c r="I24" i="1"/>
  <c r="I25" i="1" s="1"/>
  <c r="I26" i="1" s="1"/>
  <c r="H25" i="1"/>
  <c r="H26" i="1" s="1"/>
  <c r="J25" i="1"/>
  <c r="J26" i="1" s="1"/>
  <c r="K24" i="1"/>
  <c r="K25" i="1" s="1"/>
  <c r="K26" i="1" s="1"/>
  <c r="K40" i="1" l="1"/>
  <c r="K11" i="4" s="1"/>
  <c r="H40" i="1"/>
  <c r="H11" i="4" s="1"/>
  <c r="I40" i="1"/>
  <c r="I11" i="4" s="1"/>
  <c r="K43" i="4" l="1"/>
  <c r="K42" i="4"/>
  <c r="K40" i="4"/>
  <c r="K38" i="4"/>
  <c r="K36" i="4"/>
  <c r="K34" i="4"/>
  <c r="K32" i="4"/>
  <c r="K30" i="4"/>
  <c r="K28" i="4"/>
  <c r="K26" i="4"/>
  <c r="K24" i="4"/>
  <c r="K22" i="4"/>
  <c r="K20" i="4"/>
  <c r="K18" i="4"/>
  <c r="K16" i="4"/>
  <c r="K14" i="4"/>
  <c r="K12" i="4"/>
  <c r="K41" i="4"/>
  <c r="K39" i="4"/>
  <c r="K37" i="4"/>
  <c r="K35" i="4"/>
  <c r="K33" i="4"/>
  <c r="K31" i="4"/>
  <c r="K29" i="4"/>
  <c r="K27" i="4"/>
  <c r="K25" i="4"/>
  <c r="K23" i="4"/>
  <c r="K21" i="4"/>
  <c r="K19" i="4"/>
  <c r="K17" i="4"/>
  <c r="K15" i="4"/>
  <c r="K13" i="4"/>
  <c r="I43" i="4"/>
  <c r="I42" i="4"/>
  <c r="I40" i="4"/>
  <c r="I38" i="4"/>
  <c r="I36" i="4"/>
  <c r="I34" i="4"/>
  <c r="I32" i="4"/>
  <c r="I30" i="4"/>
  <c r="I28" i="4"/>
  <c r="I26" i="4"/>
  <c r="I24" i="4"/>
  <c r="I22" i="4"/>
  <c r="I20" i="4"/>
  <c r="I18" i="4"/>
  <c r="I16" i="4"/>
  <c r="I14" i="4"/>
  <c r="I12" i="4"/>
  <c r="I41" i="4"/>
  <c r="I39" i="4"/>
  <c r="I37" i="4"/>
  <c r="I35" i="4"/>
  <c r="I33" i="4"/>
  <c r="I31" i="4"/>
  <c r="I29" i="4"/>
  <c r="I27" i="4"/>
  <c r="I25" i="4"/>
  <c r="I23" i="4"/>
  <c r="I21" i="4"/>
  <c r="I19" i="4"/>
  <c r="I17" i="4"/>
  <c r="I15" i="4"/>
  <c r="I13" i="4"/>
  <c r="H43" i="4"/>
  <c r="H12" i="4"/>
  <c r="H14" i="4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13" i="4"/>
  <c r="J40" i="1"/>
  <c r="J11" i="4" s="1"/>
  <c r="J43" i="4" l="1"/>
  <c r="J13" i="4"/>
  <c r="J14" i="4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J34" i="4" s="1"/>
  <c r="J35" i="4" s="1"/>
  <c r="J36" i="4" s="1"/>
  <c r="J37" i="4" s="1"/>
  <c r="J38" i="4" s="1"/>
  <c r="J39" i="4" s="1"/>
  <c r="J40" i="4" s="1"/>
  <c r="J41" i="4" s="1"/>
  <c r="J42" i="4" s="1"/>
  <c r="J12" i="4"/>
</calcChain>
</file>

<file path=xl/sharedStrings.xml><?xml version="1.0" encoding="utf-8"?>
<sst xmlns="http://schemas.openxmlformats.org/spreadsheetml/2006/main" count="121" uniqueCount="53">
  <si>
    <t>Date</t>
  </si>
  <si>
    <t xml:space="preserve">Genre d'engrais </t>
  </si>
  <si>
    <t>Quantité</t>
  </si>
  <si>
    <t>kg</t>
  </si>
  <si>
    <t>Teneur</t>
  </si>
  <si>
    <t>%</t>
  </si>
  <si>
    <t>Apport total</t>
  </si>
  <si>
    <t xml:space="preserve">Solde </t>
  </si>
  <si>
    <t xml:space="preserve"> kg</t>
  </si>
  <si>
    <t>(Inscrire l'engrais épandu par jour et calculer</t>
  </si>
  <si>
    <t>N</t>
  </si>
  <si>
    <t>Solde après reprises et cessions d'engrais de ferme</t>
  </si>
  <si>
    <t>Ndisp</t>
  </si>
  <si>
    <t>A1</t>
  </si>
  <si>
    <t>Nitrate d'ammoniaque</t>
  </si>
  <si>
    <t>Super triple</t>
  </si>
  <si>
    <t>--</t>
  </si>
  <si>
    <t>Azote</t>
  </si>
  <si>
    <t>Phosphore</t>
  </si>
  <si>
    <r>
      <t>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, t</t>
    </r>
  </si>
  <si>
    <r>
      <t>P</t>
    </r>
    <r>
      <rPr>
        <vertAlign val="subscript"/>
        <sz val="9"/>
        <rFont val="Arial Narrow"/>
        <family val="2"/>
      </rPr>
      <t>2</t>
    </r>
    <r>
      <rPr>
        <sz val="9"/>
        <rFont val="Arial Narrow"/>
        <family val="2"/>
      </rPr>
      <t>O</t>
    </r>
    <r>
      <rPr>
        <vertAlign val="subscript"/>
        <sz val="9"/>
        <rFont val="Arial Narrow"/>
        <family val="2"/>
      </rPr>
      <t>5</t>
    </r>
  </si>
  <si>
    <t>Quantité d'éléments purs ("Quota") sans marge de tolérance (Bilan intermédiaire A2-C -Transfert interne T)</t>
  </si>
  <si>
    <t>N disp</t>
  </si>
  <si>
    <t xml:space="preserve">et cessions effectives d'engrais de ferme. </t>
  </si>
  <si>
    <t>Engrais de ferme de l'exploitation moins les besoins, mais sans encore tenir compte des reprises</t>
  </si>
  <si>
    <t>(N disp: tenir compte de N assimilable)</t>
  </si>
  <si>
    <t>10.4.</t>
  </si>
  <si>
    <t>15.4.</t>
  </si>
  <si>
    <t>l'apport total, puis calculer le solde)</t>
  </si>
  <si>
    <t xml:space="preserve">      Contrôle des engrais</t>
  </si>
  <si>
    <t>Quantité d'éléments purs  marge de tolérance incluse (+ max. 10% du besoin pour les cultures C)</t>
  </si>
  <si>
    <r>
      <t xml:space="preserve">1. Apport maximal possible d'engrais supplémentaire selon le bilan </t>
    </r>
    <r>
      <rPr>
        <sz val="9"/>
        <rFont val="Arial Narrow"/>
        <family val="2"/>
      </rPr>
      <t>(Réf. à formule off.)</t>
    </r>
  </si>
  <si>
    <r>
      <t>P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5</t>
    </r>
  </si>
  <si>
    <r>
      <t>P</t>
    </r>
    <r>
      <rPr>
        <vertAlign val="subscript"/>
        <sz val="9"/>
        <rFont val="Arial Narrow"/>
        <family val="2"/>
      </rPr>
      <t>2</t>
    </r>
    <r>
      <rPr>
        <sz val="9"/>
        <rFont val="Arial Narrow"/>
        <family val="2"/>
      </rPr>
      <t>O</t>
    </r>
    <r>
      <rPr>
        <vertAlign val="subscript"/>
        <sz val="9"/>
        <rFont val="Arial Narrow"/>
        <family val="2"/>
      </rPr>
      <t>2</t>
    </r>
  </si>
  <si>
    <r>
      <t>Teneur en kg / 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, t</t>
    </r>
  </si>
  <si>
    <t>Année:</t>
  </si>
  <si>
    <t>sans marge de tolérance</t>
  </si>
  <si>
    <r>
      <t>avec marge de tolérance</t>
    </r>
    <r>
      <rPr>
        <b/>
        <sz val="10"/>
        <rFont val="Arial Narrow"/>
        <family val="2"/>
      </rPr>
      <t xml:space="preserve"> </t>
    </r>
    <r>
      <rPr>
        <b/>
        <sz val="12"/>
        <rFont val="Arial Narrow"/>
        <family val="2"/>
      </rPr>
      <t>*</t>
    </r>
  </si>
  <si>
    <t>2. Reprises (-) et cessions (+) d'engrais de ferme</t>
  </si>
  <si>
    <t>*</t>
  </si>
  <si>
    <r>
      <t xml:space="preserve">               *) </t>
    </r>
    <r>
      <rPr>
        <b/>
        <i/>
        <sz val="8"/>
        <rFont val="Arial Narrow"/>
        <family val="2"/>
      </rPr>
      <t>Attention: Si vous calculez "avec marge de tolérance", chaque dépassement conduira à des sanctions</t>
    </r>
  </si>
  <si>
    <t>Exploitant(e):</t>
  </si>
  <si>
    <t>N° PID:</t>
  </si>
  <si>
    <r>
      <t>Exemple</t>
    </r>
    <r>
      <rPr>
        <b/>
        <i/>
        <sz val="10"/>
        <rFont val="Arial Narrow"/>
        <family val="2"/>
      </rPr>
      <t xml:space="preserve">  1. Apport maximal possible d'engrais selon le bilan </t>
    </r>
    <r>
      <rPr>
        <i/>
        <sz val="9"/>
        <rFont val="Arial Narrow"/>
        <family val="2"/>
      </rPr>
      <t>(sans reprise d'engrais de ferme)</t>
    </r>
  </si>
  <si>
    <t>3. Utilisation d'autres engrais (engrais de commerce, compost, Ricokalk, etc.)</t>
  </si>
  <si>
    <r>
      <t xml:space="preserve"> ►</t>
    </r>
    <r>
      <rPr>
        <b/>
        <u/>
        <sz val="8"/>
        <rFont val="Arial Narrow"/>
        <family val="2"/>
      </rPr>
      <t xml:space="preserve"> Ce contrôle doit être fait chaque année</t>
    </r>
    <r>
      <rPr>
        <b/>
        <sz val="8"/>
        <rFont val="Arial Narrow"/>
        <family val="2"/>
      </rPr>
      <t xml:space="preserve">, alors que le Bilan ne doit être refait que lorsque des changements interviennent (bétail, surfaces, cultures, stabulation, etc.). Cette feuille peut être téléchargée à l'adresse suivante : http://www.frij.ch/CMS/default.asp?ID=804 </t>
    </r>
  </si>
  <si>
    <t>Solde final</t>
  </si>
  <si>
    <r>
      <t xml:space="preserve">Quantité d'éléments purs ("Quota") </t>
    </r>
    <r>
      <rPr>
        <b/>
        <sz val="8.5"/>
        <rFont val="Arial Narrow"/>
        <family val="2"/>
      </rPr>
      <t>sans marge de tolérance</t>
    </r>
    <r>
      <rPr>
        <sz val="8.5"/>
        <rFont val="Arial Narrow"/>
        <family val="2"/>
      </rPr>
      <t xml:space="preserve"> (Bilan intermédiaire A2-C-Transfert interne T)</t>
    </r>
  </si>
  <si>
    <r>
      <t>Quantité d'éléments purs</t>
    </r>
    <r>
      <rPr>
        <b/>
        <sz val="8.5"/>
        <rFont val="Arial Narrow"/>
        <family val="2"/>
      </rPr>
      <t xml:space="preserve"> marge de tolérance incluse</t>
    </r>
    <r>
      <rPr>
        <sz val="8.5"/>
        <rFont val="Arial Narrow"/>
        <family val="2"/>
      </rPr>
      <t xml:space="preserve"> (A2-C-T + max. 10% de C "besoin pour les cultures")</t>
    </r>
  </si>
  <si>
    <t>Version  4/2013</t>
  </si>
  <si>
    <t>FRI Loveresse</t>
  </si>
  <si>
    <t>Report feuille précédente</t>
  </si>
  <si>
    <r>
      <t xml:space="preserve">FRI Loveresse                         </t>
    </r>
    <r>
      <rPr>
        <sz val="11"/>
        <rFont val="Arial Narrow"/>
        <family val="2"/>
      </rPr>
      <t xml:space="preserve">  Feuille N°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</si>
</sst>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6" formatCode="&quot;Feuille N°  &quot;#,##0"/>
  </numFmts>
  <fonts count="34" x14ac:knownFonts="1">
    <font>
      <sz val="10"/>
      <name val="Arial"/>
    </font>
    <font>
      <sz val="11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i/>
      <sz val="10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b/>
      <sz val="12"/>
      <name val="Arial Narrow"/>
      <family val="2"/>
    </font>
    <font>
      <vertAlign val="subscript"/>
      <sz val="9"/>
      <name val="Arial Narrow"/>
      <family val="2"/>
    </font>
    <font>
      <i/>
      <sz val="9"/>
      <name val="Arial Narrow"/>
      <family val="2"/>
    </font>
    <font>
      <b/>
      <sz val="10"/>
      <name val="Arial Narrow"/>
      <family val="2"/>
    </font>
    <font>
      <i/>
      <sz val="9"/>
      <name val="Arial"/>
      <family val="2"/>
    </font>
    <font>
      <b/>
      <i/>
      <sz val="10"/>
      <name val="Arial Narrow"/>
      <family val="2"/>
    </font>
    <font>
      <vertAlign val="subscript"/>
      <sz val="10"/>
      <name val="Arial Narrow"/>
      <family val="2"/>
    </font>
    <font>
      <vertAlign val="superscript"/>
      <sz val="10"/>
      <name val="Arial Narrow"/>
      <family val="2"/>
    </font>
    <font>
      <b/>
      <i/>
      <sz val="8"/>
      <name val="Arial Narrow"/>
      <family val="2"/>
    </font>
    <font>
      <b/>
      <i/>
      <u/>
      <sz val="10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  <font>
      <sz val="7"/>
      <name val="Arial Narrow"/>
      <family val="2"/>
    </font>
    <font>
      <i/>
      <sz val="8"/>
      <name val="Arial Narrow"/>
      <family val="2"/>
    </font>
    <font>
      <b/>
      <sz val="10"/>
      <color indexed="61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8.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indexed="44"/>
        <bgColor indexed="45"/>
      </patternFill>
    </fill>
    <fill>
      <patternFill patternType="solid">
        <fgColor rgb="FF99CCFF"/>
        <bgColor indexed="45"/>
      </patternFill>
    </fill>
    <fill>
      <patternFill patternType="solid">
        <fgColor rgb="FF99CCFF"/>
        <bgColor indexed="8"/>
      </patternFill>
    </fill>
    <fill>
      <patternFill patternType="solid">
        <fgColor rgb="FF99CCFF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3" xfId="0" applyFont="1" applyBorder="1"/>
    <xf numFmtId="0" fontId="6" fillId="0" borderId="4" xfId="0" applyFont="1" applyBorder="1"/>
    <xf numFmtId="49" fontId="3" fillId="0" borderId="5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0" fontId="8" fillId="2" borderId="0" xfId="0" applyFont="1" applyFill="1" applyBorder="1" applyAlignment="1">
      <alignment horizontal="center" vertical="center" wrapText="1"/>
    </xf>
    <xf numFmtId="0" fontId="0" fillId="0" borderId="6" xfId="0" applyBorder="1"/>
    <xf numFmtId="0" fontId="13" fillId="0" borderId="2" xfId="0" applyFont="1" applyBorder="1"/>
    <xf numFmtId="0" fontId="11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vertical="center" wrapText="1"/>
    </xf>
    <xf numFmtId="0" fontId="18" fillId="0" borderId="9" xfId="0" quotePrefix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18" fillId="0" borderId="11" xfId="0" quotePrefix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2" xfId="0" applyFont="1" applyBorder="1"/>
    <xf numFmtId="0" fontId="2" fillId="0" borderId="1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1" fillId="0" borderId="0" xfId="0" applyFont="1"/>
    <xf numFmtId="0" fontId="1" fillId="0" borderId="0" xfId="0" applyFont="1" applyBorder="1"/>
    <xf numFmtId="0" fontId="13" fillId="0" borderId="5" xfId="0" applyFont="1" applyBorder="1"/>
    <xf numFmtId="0" fontId="13" fillId="0" borderId="15" xfId="0" applyFont="1" applyBorder="1"/>
    <xf numFmtId="0" fontId="29" fillId="2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3" xfId="0" applyBorder="1"/>
    <xf numFmtId="0" fontId="14" fillId="0" borderId="15" xfId="0" applyFont="1" applyBorder="1"/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1" fillId="3" borderId="59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60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8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3" fillId="0" borderId="2" xfId="0" applyFont="1" applyBorder="1"/>
    <xf numFmtId="0" fontId="6" fillId="0" borderId="3" xfId="0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6" fillId="0" borderId="5" xfId="0" applyFont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0" fontId="26" fillId="0" borderId="26" xfId="0" applyFont="1" applyBorder="1" applyAlignment="1">
      <alignment vertical="top" wrapText="1"/>
    </xf>
    <xf numFmtId="0" fontId="26" fillId="0" borderId="25" xfId="0" applyFont="1" applyBorder="1" applyAlignment="1">
      <alignment vertical="top" wrapText="1"/>
    </xf>
    <xf numFmtId="0" fontId="26" fillId="0" borderId="6" xfId="0" applyFont="1" applyBorder="1" applyAlignment="1">
      <alignment vertical="top" wrapText="1"/>
    </xf>
    <xf numFmtId="0" fontId="26" fillId="0" borderId="24" xfId="0" applyFont="1" applyBorder="1" applyAlignment="1">
      <alignment vertical="top" wrapText="1"/>
    </xf>
    <xf numFmtId="0" fontId="9" fillId="0" borderId="5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37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38" xfId="0" applyNumberFormat="1" applyFont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0" xfId="0" applyFont="1" applyBorder="1"/>
    <xf numFmtId="0" fontId="2" fillId="0" borderId="35" xfId="0" applyFont="1" applyBorder="1"/>
    <xf numFmtId="0" fontId="2" fillId="0" borderId="25" xfId="0" applyFont="1" applyBorder="1"/>
    <xf numFmtId="0" fontId="2" fillId="0" borderId="6" xfId="0" applyFont="1" applyBorder="1"/>
    <xf numFmtId="0" fontId="2" fillId="0" borderId="43" xfId="0" applyFont="1" applyBorder="1"/>
    <xf numFmtId="0" fontId="1" fillId="0" borderId="3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25" fillId="0" borderId="2" xfId="0" applyFont="1" applyBorder="1" applyAlignment="1">
      <alignment vertical="center"/>
    </xf>
    <xf numFmtId="0" fontId="25" fillId="0" borderId="3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top"/>
    </xf>
    <xf numFmtId="0" fontId="0" fillId="0" borderId="49" xfId="0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13" fillId="0" borderId="2" xfId="0" applyFont="1" applyBorder="1"/>
    <xf numFmtId="0" fontId="6" fillId="0" borderId="3" xfId="0" applyFont="1" applyBorder="1"/>
    <xf numFmtId="0" fontId="6" fillId="0" borderId="20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0" fillId="0" borderId="2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53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28" fillId="0" borderId="25" xfId="0" applyFont="1" applyFill="1" applyBorder="1" applyAlignment="1">
      <alignment horizontal="center" vertical="top" wrapText="1"/>
    </xf>
    <xf numFmtId="0" fontId="28" fillId="0" borderId="24" xfId="0" applyFont="1" applyFill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vertical="center" wrapText="1"/>
      <protection locked="0"/>
    </xf>
    <xf numFmtId="3" fontId="3" fillId="0" borderId="14" xfId="0" applyNumberFormat="1" applyFont="1" applyBorder="1" applyAlignment="1" applyProtection="1">
      <alignment vertical="center" wrapText="1"/>
      <protection locked="0"/>
    </xf>
    <xf numFmtId="3" fontId="3" fillId="0" borderId="7" xfId="0" applyNumberFormat="1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3" fillId="0" borderId="15" xfId="0" applyFont="1" applyBorder="1" applyAlignment="1" applyProtection="1">
      <alignment wrapText="1"/>
      <protection locked="0"/>
    </xf>
    <xf numFmtId="0" fontId="3" fillId="0" borderId="53" xfId="0" applyFont="1" applyBorder="1" applyAlignment="1" applyProtection="1">
      <alignment wrapText="1"/>
      <protection locked="0"/>
    </xf>
    <xf numFmtId="0" fontId="3" fillId="0" borderId="25" xfId="0" applyFont="1" applyBorder="1" applyAlignment="1" applyProtection="1">
      <alignment wrapText="1"/>
      <protection locked="0"/>
    </xf>
    <xf numFmtId="0" fontId="3" fillId="0" borderId="24" xfId="0" applyFont="1" applyBorder="1" applyAlignment="1" applyProtection="1">
      <alignment wrapText="1"/>
      <protection locked="0"/>
    </xf>
    <xf numFmtId="3" fontId="3" fillId="0" borderId="1" xfId="0" applyNumberFormat="1" applyFont="1" applyBorder="1" applyAlignment="1" applyProtection="1">
      <alignment horizontal="center" wrapText="1"/>
      <protection locked="0"/>
    </xf>
    <xf numFmtId="3" fontId="3" fillId="0" borderId="2" xfId="0" applyNumberFormat="1" applyFont="1" applyBorder="1" applyAlignment="1" applyProtection="1">
      <alignment horizontal="center" wrapText="1"/>
      <protection locked="0"/>
    </xf>
    <xf numFmtId="3" fontId="3" fillId="0" borderId="4" xfId="0" applyNumberFormat="1" applyFont="1" applyBorder="1" applyAlignment="1" applyProtection="1">
      <alignment horizontal="center" wrapText="1"/>
      <protection locked="0"/>
    </xf>
    <xf numFmtId="3" fontId="3" fillId="0" borderId="20" xfId="0" applyNumberFormat="1" applyFont="1" applyBorder="1" applyAlignment="1" applyProtection="1">
      <alignment horizontal="center" wrapText="1"/>
      <protection locked="0"/>
    </xf>
    <xf numFmtId="3" fontId="3" fillId="0" borderId="14" xfId="0" applyNumberFormat="1" applyFont="1" applyBorder="1" applyAlignment="1" applyProtection="1">
      <alignment horizontal="center" wrapText="1"/>
      <protection locked="0"/>
    </xf>
    <xf numFmtId="3" fontId="3" fillId="0" borderId="15" xfId="0" applyNumberFormat="1" applyFont="1" applyBorder="1" applyAlignment="1" applyProtection="1">
      <alignment horizontal="center" wrapText="1"/>
      <protection locked="0"/>
    </xf>
    <xf numFmtId="3" fontId="3" fillId="0" borderId="53" xfId="0" applyNumberFormat="1" applyFont="1" applyBorder="1" applyAlignment="1" applyProtection="1">
      <alignment horizontal="center" wrapText="1"/>
      <protection locked="0"/>
    </xf>
    <xf numFmtId="3" fontId="0" fillId="0" borderId="15" xfId="0" applyNumberFormat="1" applyBorder="1" applyAlignment="1" applyProtection="1">
      <alignment horizontal="center" wrapText="1"/>
      <protection locked="0"/>
    </xf>
    <xf numFmtId="3" fontId="0" fillId="0" borderId="39" xfId="0" applyNumberFormat="1" applyBorder="1" applyAlignment="1" applyProtection="1">
      <alignment horizontal="center" wrapText="1"/>
      <protection locked="0"/>
    </xf>
    <xf numFmtId="3" fontId="3" fillId="0" borderId="7" xfId="0" applyNumberFormat="1" applyFont="1" applyBorder="1" applyAlignment="1" applyProtection="1">
      <alignment horizontal="center" wrapText="1"/>
      <protection locked="0"/>
    </xf>
    <xf numFmtId="3" fontId="3" fillId="0" borderId="25" xfId="0" applyNumberFormat="1" applyFont="1" applyBorder="1" applyAlignment="1" applyProtection="1">
      <alignment horizontal="center" wrapText="1"/>
      <protection locked="0"/>
    </xf>
    <xf numFmtId="3" fontId="3" fillId="0" borderId="24" xfId="0" applyNumberFormat="1" applyFont="1" applyBorder="1" applyAlignment="1" applyProtection="1">
      <alignment horizontal="center" wrapText="1"/>
      <protection locked="0"/>
    </xf>
    <xf numFmtId="3" fontId="3" fillId="0" borderId="43" xfId="0" applyNumberFormat="1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3" fontId="3" fillId="0" borderId="55" xfId="0" applyNumberFormat="1" applyFont="1" applyBorder="1" applyAlignment="1" applyProtection="1">
      <alignment horizontal="center" vertical="center" wrapText="1"/>
    </xf>
    <xf numFmtId="3" fontId="3" fillId="0" borderId="5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9" fontId="31" fillId="0" borderId="15" xfId="0" applyNumberFormat="1" applyFont="1" applyBorder="1" applyAlignment="1">
      <alignment wrapText="1"/>
    </xf>
    <xf numFmtId="0" fontId="33" fillId="0" borderId="38" xfId="0" applyFont="1" applyBorder="1"/>
    <xf numFmtId="49" fontId="31" fillId="0" borderId="15" xfId="0" applyNumberFormat="1" applyFont="1" applyBorder="1" applyAlignment="1">
      <alignment horizontal="left" wrapText="1"/>
    </xf>
    <xf numFmtId="49" fontId="31" fillId="0" borderId="38" xfId="0" applyNumberFormat="1" applyFont="1" applyBorder="1" applyAlignment="1">
      <alignment horizontal="left" wrapText="1"/>
    </xf>
    <xf numFmtId="49" fontId="31" fillId="0" borderId="39" xfId="0" applyNumberFormat="1" applyFont="1" applyBorder="1" applyAlignment="1">
      <alignment horizontal="left" wrapText="1"/>
    </xf>
    <xf numFmtId="3" fontId="3" fillId="0" borderId="71" xfId="0" applyNumberFormat="1" applyFont="1" applyBorder="1" applyAlignment="1" applyProtection="1">
      <alignment horizontal="center" vertical="center" wrapText="1"/>
      <protection locked="0"/>
    </xf>
    <xf numFmtId="0" fontId="3" fillId="3" borderId="44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vertical="center" wrapText="1"/>
    </xf>
    <xf numFmtId="41" fontId="3" fillId="0" borderId="14" xfId="0" applyNumberFormat="1" applyFont="1" applyBorder="1" applyAlignment="1" applyProtection="1">
      <alignment vertical="center" wrapText="1"/>
    </xf>
    <xf numFmtId="41" fontId="3" fillId="0" borderId="66" xfId="0" applyNumberFormat="1" applyFont="1" applyBorder="1" applyAlignment="1" applyProtection="1">
      <alignment horizontal="center" vertical="center" wrapText="1"/>
    </xf>
    <xf numFmtId="41" fontId="3" fillId="0" borderId="67" xfId="0" applyNumberFormat="1" applyFont="1" applyBorder="1" applyAlignment="1" applyProtection="1">
      <alignment horizontal="center" vertical="center" wrapText="1"/>
    </xf>
    <xf numFmtId="41" fontId="3" fillId="0" borderId="68" xfId="0" applyNumberFormat="1" applyFont="1" applyBorder="1" applyAlignment="1" applyProtection="1">
      <alignment horizontal="center" vertical="center" wrapText="1"/>
    </xf>
    <xf numFmtId="41" fontId="3" fillId="0" borderId="65" xfId="0" applyNumberFormat="1" applyFont="1" applyBorder="1" applyAlignment="1" applyProtection="1">
      <alignment horizontal="center" vertical="center" wrapText="1"/>
    </xf>
    <xf numFmtId="41" fontId="3" fillId="0" borderId="56" xfId="0" applyNumberFormat="1" applyFont="1" applyBorder="1" applyAlignment="1" applyProtection="1">
      <alignment horizontal="center" vertical="center" wrapText="1"/>
    </xf>
    <xf numFmtId="41" fontId="3" fillId="0" borderId="69" xfId="0" applyNumberFormat="1" applyFont="1" applyBorder="1" applyAlignment="1" applyProtection="1">
      <alignment horizontal="center" vertical="center" wrapText="1"/>
    </xf>
    <xf numFmtId="3" fontId="3" fillId="0" borderId="65" xfId="0" applyNumberFormat="1" applyFont="1" applyBorder="1" applyAlignment="1" applyProtection="1">
      <alignment horizontal="center" vertical="center" wrapText="1"/>
    </xf>
    <xf numFmtId="3" fontId="3" fillId="0" borderId="69" xfId="0" applyNumberFormat="1" applyFont="1" applyBorder="1" applyAlignment="1" applyProtection="1">
      <alignment horizontal="center" vertical="center" wrapText="1"/>
    </xf>
    <xf numFmtId="3" fontId="3" fillId="0" borderId="54" xfId="0" applyNumberFormat="1" applyFont="1" applyBorder="1" applyAlignment="1" applyProtection="1">
      <alignment horizontal="center" vertical="center" wrapText="1"/>
    </xf>
    <xf numFmtId="3" fontId="3" fillId="0" borderId="70" xfId="0" applyNumberFormat="1" applyFont="1" applyBorder="1" applyAlignment="1" applyProtection="1">
      <alignment horizontal="center" vertical="center" wrapText="1"/>
    </xf>
    <xf numFmtId="3" fontId="3" fillId="0" borderId="14" xfId="0" applyNumberFormat="1" applyFont="1" applyBorder="1" applyAlignment="1" applyProtection="1">
      <alignment vertical="center" wrapText="1"/>
    </xf>
    <xf numFmtId="0" fontId="18" fillId="0" borderId="73" xfId="0" applyFont="1" applyBorder="1" applyAlignment="1">
      <alignment horizontal="center" vertical="center" wrapText="1"/>
    </xf>
    <xf numFmtId="0" fontId="18" fillId="0" borderId="72" xfId="0" applyFont="1" applyBorder="1" applyAlignment="1">
      <alignment horizontal="center" vertical="center" wrapText="1"/>
    </xf>
    <xf numFmtId="41" fontId="3" fillId="0" borderId="15" xfId="0" applyNumberFormat="1" applyFont="1" applyBorder="1" applyAlignment="1" applyProtection="1">
      <alignment vertical="center" wrapText="1"/>
    </xf>
    <xf numFmtId="41" fontId="3" fillId="0" borderId="64" xfId="0" applyNumberFormat="1" applyFont="1" applyBorder="1" applyAlignment="1" applyProtection="1">
      <alignment horizontal="center" vertical="center" wrapText="1"/>
    </xf>
    <xf numFmtId="3" fontId="3" fillId="0" borderId="15" xfId="0" applyNumberFormat="1" applyFont="1" applyBorder="1" applyAlignment="1" applyProtection="1">
      <alignment vertical="center" wrapText="1"/>
    </xf>
    <xf numFmtId="41" fontId="3" fillId="0" borderId="55" xfId="0" applyNumberFormat="1" applyFont="1" applyBorder="1" applyAlignment="1" applyProtection="1">
      <alignment horizontal="center" vertical="center" wrapText="1"/>
    </xf>
    <xf numFmtId="3" fontId="3" fillId="0" borderId="74" xfId="0" applyNumberFormat="1" applyFont="1" applyBorder="1" applyAlignment="1" applyProtection="1">
      <alignment horizontal="center" vertical="center" wrapText="1"/>
    </xf>
    <xf numFmtId="3" fontId="3" fillId="0" borderId="75" xfId="0" applyNumberFormat="1" applyFont="1" applyBorder="1" applyAlignment="1" applyProtection="1">
      <alignment horizontal="center" vertical="center" wrapText="1"/>
    </xf>
    <xf numFmtId="3" fontId="3" fillId="0" borderId="76" xfId="0" applyNumberFormat="1" applyFont="1" applyBorder="1" applyAlignment="1" applyProtection="1">
      <alignment horizontal="center" vertical="center" wrapText="1"/>
    </xf>
    <xf numFmtId="3" fontId="3" fillId="0" borderId="77" xfId="0" applyNumberFormat="1" applyFont="1" applyBorder="1" applyAlignment="1" applyProtection="1">
      <alignment horizontal="center" vertical="center" wrapText="1"/>
    </xf>
    <xf numFmtId="0" fontId="18" fillId="5" borderId="21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5" borderId="20" xfId="0" applyFont="1" applyFill="1" applyBorder="1" applyAlignment="1">
      <alignment horizontal="center" vertical="center" wrapText="1"/>
    </xf>
    <xf numFmtId="3" fontId="3" fillId="0" borderId="55" xfId="0" applyNumberFormat="1" applyFont="1" applyBorder="1" applyAlignment="1" applyProtection="1">
      <alignment horizontal="right" wrapText="1"/>
    </xf>
    <xf numFmtId="3" fontId="3" fillId="0" borderId="65" xfId="0" applyNumberFormat="1" applyFont="1" applyBorder="1" applyAlignment="1" applyProtection="1">
      <alignment horizontal="right" wrapText="1"/>
    </xf>
    <xf numFmtId="3" fontId="3" fillId="0" borderId="54" xfId="0" applyNumberFormat="1" applyFont="1" applyBorder="1" applyAlignment="1" applyProtection="1">
      <alignment horizontal="right" wrapText="1"/>
    </xf>
    <xf numFmtId="3" fontId="3" fillId="0" borderId="35" xfId="0" applyNumberFormat="1" applyFont="1" applyBorder="1" applyAlignment="1" applyProtection="1">
      <alignment horizontal="right" wrapText="1"/>
    </xf>
    <xf numFmtId="3" fontId="3" fillId="0" borderId="56" xfId="0" applyNumberFormat="1" applyFont="1" applyBorder="1" applyAlignment="1" applyProtection="1">
      <alignment horizontal="right" wrapText="1"/>
    </xf>
    <xf numFmtId="3" fontId="3" fillId="0" borderId="39" xfId="0" applyNumberFormat="1" applyFont="1" applyBorder="1" applyAlignment="1" applyProtection="1">
      <alignment horizontal="right" wrapText="1"/>
    </xf>
    <xf numFmtId="41" fontId="3" fillId="0" borderId="21" xfId="0" applyNumberFormat="1" applyFont="1" applyBorder="1" applyAlignment="1" applyProtection="1">
      <alignment horizontal="right" vertical="center" wrapText="1"/>
    </xf>
    <xf numFmtId="41" fontId="3" fillId="4" borderId="38" xfId="0" applyNumberFormat="1" applyFont="1" applyFill="1" applyBorder="1" applyAlignment="1" applyProtection="1">
      <alignment horizontal="right" vertical="center" wrapText="1"/>
    </xf>
    <xf numFmtId="41" fontId="3" fillId="4" borderId="39" xfId="0" applyNumberFormat="1" applyFont="1" applyFill="1" applyBorder="1" applyAlignment="1" applyProtection="1">
      <alignment horizontal="right" vertical="center" wrapText="1"/>
    </xf>
    <xf numFmtId="41" fontId="3" fillId="3" borderId="61" xfId="0" applyNumberFormat="1" applyFont="1" applyFill="1" applyBorder="1" applyAlignment="1" applyProtection="1">
      <alignment horizontal="right" vertical="center" wrapText="1"/>
    </xf>
    <xf numFmtId="41" fontId="3" fillId="3" borderId="62" xfId="0" applyNumberFormat="1" applyFont="1" applyFill="1" applyBorder="1" applyAlignment="1" applyProtection="1">
      <alignment horizontal="right" vertical="center" wrapText="1"/>
    </xf>
    <xf numFmtId="41" fontId="19" fillId="0" borderId="63" xfId="0" applyNumberFormat="1" applyFont="1" applyBorder="1" applyAlignment="1" applyProtection="1">
      <alignment horizontal="center" vertical="center" wrapText="1"/>
    </xf>
    <xf numFmtId="41" fontId="19" fillId="0" borderId="78" xfId="0" applyNumberFormat="1" applyFont="1" applyBorder="1" applyAlignment="1" applyProtection="1">
      <alignment horizontal="center" vertical="center" wrapText="1"/>
    </xf>
    <xf numFmtId="41" fontId="19" fillId="0" borderId="79" xfId="0" applyNumberFormat="1" applyFont="1" applyBorder="1" applyAlignment="1" applyProtection="1">
      <alignment horizontal="center" vertical="center" wrapText="1"/>
    </xf>
    <xf numFmtId="41" fontId="19" fillId="0" borderId="80" xfId="0" applyNumberFormat="1" applyFont="1" applyBorder="1" applyAlignment="1" applyProtection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166" fontId="1" fillId="0" borderId="25" xfId="0" applyNumberFormat="1" applyFont="1" applyFill="1" applyBorder="1" applyAlignment="1">
      <alignment horizontal="center" vertical="top" wrapText="1"/>
    </xf>
    <xf numFmtId="166" fontId="1" fillId="0" borderId="24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 applyProtection="1">
      <alignment horizontal="center" vertical="center" wrapText="1"/>
      <protection locked="0"/>
    </xf>
    <xf numFmtId="3" fontId="3" fillId="6" borderId="14" xfId="0" applyNumberFormat="1" applyFont="1" applyFill="1" applyBorder="1" applyAlignment="1" applyProtection="1">
      <alignment vertical="center" wrapText="1"/>
      <protection locked="0"/>
    </xf>
    <xf numFmtId="41" fontId="3" fillId="6" borderId="14" xfId="0" applyNumberFormat="1" applyFont="1" applyFill="1" applyBorder="1" applyAlignment="1" applyProtection="1">
      <alignment vertical="center" wrapText="1"/>
    </xf>
    <xf numFmtId="41" fontId="3" fillId="6" borderId="15" xfId="0" applyNumberFormat="1" applyFont="1" applyFill="1" applyBorder="1" applyAlignment="1" applyProtection="1">
      <alignment vertical="center" wrapText="1"/>
    </xf>
    <xf numFmtId="41" fontId="3" fillId="0" borderId="55" xfId="0" applyNumberFormat="1" applyFont="1" applyBorder="1" applyAlignment="1" applyProtection="1">
      <alignment horizontal="right" vertical="center" wrapText="1"/>
    </xf>
    <xf numFmtId="41" fontId="3" fillId="0" borderId="65" xfId="0" applyNumberFormat="1" applyFont="1" applyBorder="1" applyAlignment="1" applyProtection="1">
      <alignment horizontal="right" vertical="center" wrapText="1"/>
    </xf>
    <xf numFmtId="41" fontId="3" fillId="0" borderId="56" xfId="0" applyNumberFormat="1" applyFont="1" applyBorder="1" applyAlignment="1" applyProtection="1">
      <alignment horizontal="right" vertical="center" wrapText="1"/>
    </xf>
    <xf numFmtId="41" fontId="3" fillId="0" borderId="69" xfId="0" applyNumberFormat="1" applyFont="1" applyBorder="1" applyAlignment="1" applyProtection="1">
      <alignment horizontal="right" vertical="center" wrapText="1"/>
    </xf>
    <xf numFmtId="41" fontId="3" fillId="0" borderId="54" xfId="0" applyNumberFormat="1" applyFont="1" applyBorder="1" applyAlignment="1" applyProtection="1">
      <alignment horizontal="right" vertical="center" wrapText="1"/>
    </xf>
    <xf numFmtId="41" fontId="3" fillId="0" borderId="70" xfId="0" applyNumberFormat="1" applyFont="1" applyBorder="1" applyAlignment="1" applyProtection="1">
      <alignment horizontal="right" vertical="center" wrapText="1"/>
    </xf>
    <xf numFmtId="41" fontId="3" fillId="0" borderId="74" xfId="0" applyNumberFormat="1" applyFont="1" applyBorder="1" applyAlignment="1" applyProtection="1">
      <alignment horizontal="right" vertical="center" wrapText="1"/>
    </xf>
    <xf numFmtId="41" fontId="3" fillId="0" borderId="75" xfId="0" applyNumberFormat="1" applyFont="1" applyBorder="1" applyAlignment="1" applyProtection="1">
      <alignment horizontal="right" vertical="center" wrapText="1"/>
    </xf>
    <xf numFmtId="41" fontId="3" fillId="0" borderId="76" xfId="0" applyNumberFormat="1" applyFont="1" applyBorder="1" applyAlignment="1" applyProtection="1">
      <alignment horizontal="right" vertical="center" wrapText="1"/>
    </xf>
    <xf numFmtId="41" fontId="3" fillId="0" borderId="77" xfId="0" applyNumberFormat="1" applyFont="1" applyBorder="1" applyAlignment="1" applyProtection="1">
      <alignment horizontal="right" vertical="center" wrapText="1"/>
    </xf>
    <xf numFmtId="0" fontId="14" fillId="0" borderId="15" xfId="0" applyFont="1" applyBorder="1" applyProtection="1"/>
    <xf numFmtId="0" fontId="1" fillId="0" borderId="38" xfId="0" applyFont="1" applyBorder="1" applyAlignment="1" applyProtection="1">
      <alignment horizontal="center"/>
    </xf>
    <xf numFmtId="0" fontId="1" fillId="0" borderId="53" xfId="0" applyFont="1" applyBorder="1" applyAlignment="1" applyProtection="1">
      <alignment horizontal="center"/>
    </xf>
    <xf numFmtId="0" fontId="13" fillId="0" borderId="15" xfId="0" applyFont="1" applyBorder="1" applyProtection="1"/>
    <xf numFmtId="0" fontId="1" fillId="0" borderId="39" xfId="0" applyFont="1" applyBorder="1" applyAlignment="1" applyProtection="1">
      <alignment horizontal="center"/>
    </xf>
    <xf numFmtId="0" fontId="13" fillId="0" borderId="5" xfId="0" applyFont="1" applyBorder="1" applyProtection="1"/>
    <xf numFmtId="0" fontId="1" fillId="0" borderId="0" xfId="0" applyFont="1" applyBorder="1" applyProtection="1"/>
    <xf numFmtId="0" fontId="0" fillId="0" borderId="2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40</xdr:row>
      <xdr:rowOff>66675</xdr:rowOff>
    </xdr:from>
    <xdr:to>
      <xdr:col>8</xdr:col>
      <xdr:colOff>323850</xdr:colOff>
      <xdr:row>40</xdr:row>
      <xdr:rowOff>161925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5133975" y="8134350"/>
          <a:ext cx="180975" cy="95250"/>
        </a:xfrm>
        <a:custGeom>
          <a:avLst/>
          <a:gdLst>
            <a:gd name="G0" fmla="+- 9257 0 0"/>
            <a:gd name="G1" fmla="+- 18514 0 0"/>
            <a:gd name="G2" fmla="+- 7200 0 0"/>
            <a:gd name="G3" fmla="*/ 9257 1 2"/>
            <a:gd name="G4" fmla="+- G3 10800 0"/>
            <a:gd name="G5" fmla="+- 21600 9257 18514"/>
            <a:gd name="G6" fmla="+- 18514 7200 0"/>
            <a:gd name="G7" fmla="*/ G6 1 2"/>
            <a:gd name="G8" fmla="*/ 18514 2 1"/>
            <a:gd name="G9" fmla="+- G8 0 21600"/>
            <a:gd name="G10" fmla="*/ 21600 G0 G1"/>
            <a:gd name="G11" fmla="*/ 21600 G4 G1"/>
            <a:gd name="G12" fmla="*/ 21600 G5 G1"/>
            <a:gd name="G13" fmla="*/ 21600 G7 G1"/>
            <a:gd name="G14" fmla="*/ 18514 1 2"/>
            <a:gd name="G15" fmla="+- G5 0 G4"/>
            <a:gd name="G16" fmla="+- G0 0 G4"/>
            <a:gd name="G17" fmla="*/ G2 G15 G16"/>
            <a:gd name="T0" fmla="*/ 15429 w 21600"/>
            <a:gd name="T1" fmla="*/ 0 h 21600"/>
            <a:gd name="T2" fmla="*/ 9257 w 21600"/>
            <a:gd name="T3" fmla="*/ 7200 h 21600"/>
            <a:gd name="T4" fmla="*/ 0 w 21600"/>
            <a:gd name="T5" fmla="*/ 18001 h 21600"/>
            <a:gd name="T6" fmla="*/ 9257 w 21600"/>
            <a:gd name="T7" fmla="*/ 21600 h 21600"/>
            <a:gd name="T8" fmla="*/ 18514 w 21600"/>
            <a:gd name="T9" fmla="*/ 15000 h 21600"/>
            <a:gd name="T10" fmla="*/ 21600 w 21600"/>
            <a:gd name="T11" fmla="*/ 7200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G12 h 21600"/>
            <a:gd name="T20" fmla="*/ G1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142875</xdr:colOff>
      <xdr:row>40</xdr:row>
      <xdr:rowOff>66675</xdr:rowOff>
    </xdr:from>
    <xdr:to>
      <xdr:col>10</xdr:col>
      <xdr:colOff>323850</xdr:colOff>
      <xdr:row>40</xdr:row>
      <xdr:rowOff>161925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5838825" y="8134350"/>
          <a:ext cx="180975" cy="95250"/>
        </a:xfrm>
        <a:custGeom>
          <a:avLst/>
          <a:gdLst>
            <a:gd name="G0" fmla="+- 9257 0 0"/>
            <a:gd name="G1" fmla="+- 18514 0 0"/>
            <a:gd name="G2" fmla="+- 7200 0 0"/>
            <a:gd name="G3" fmla="*/ 9257 1 2"/>
            <a:gd name="G4" fmla="+- G3 10800 0"/>
            <a:gd name="G5" fmla="+- 21600 9257 18514"/>
            <a:gd name="G6" fmla="+- 18514 7200 0"/>
            <a:gd name="G7" fmla="*/ G6 1 2"/>
            <a:gd name="G8" fmla="*/ 18514 2 1"/>
            <a:gd name="G9" fmla="+- G8 0 21600"/>
            <a:gd name="G10" fmla="*/ 21600 G0 G1"/>
            <a:gd name="G11" fmla="*/ 21600 G4 G1"/>
            <a:gd name="G12" fmla="*/ 21600 G5 G1"/>
            <a:gd name="G13" fmla="*/ 21600 G7 G1"/>
            <a:gd name="G14" fmla="*/ 18514 1 2"/>
            <a:gd name="G15" fmla="+- G5 0 G4"/>
            <a:gd name="G16" fmla="+- G0 0 G4"/>
            <a:gd name="G17" fmla="*/ G2 G15 G16"/>
            <a:gd name="T0" fmla="*/ 15429 w 21600"/>
            <a:gd name="T1" fmla="*/ 0 h 21600"/>
            <a:gd name="T2" fmla="*/ 9257 w 21600"/>
            <a:gd name="T3" fmla="*/ 7200 h 21600"/>
            <a:gd name="T4" fmla="*/ 0 w 21600"/>
            <a:gd name="T5" fmla="*/ 18001 h 21600"/>
            <a:gd name="T6" fmla="*/ 9257 w 21600"/>
            <a:gd name="T7" fmla="*/ 21600 h 21600"/>
            <a:gd name="T8" fmla="*/ 18514 w 21600"/>
            <a:gd name="T9" fmla="*/ 15000 h 21600"/>
            <a:gd name="T10" fmla="*/ 21600 w 21600"/>
            <a:gd name="T11" fmla="*/ 7200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G12 h 21600"/>
            <a:gd name="T20" fmla="*/ G1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43</xdr:row>
      <xdr:rowOff>66675</xdr:rowOff>
    </xdr:from>
    <xdr:to>
      <xdr:col>8</xdr:col>
      <xdr:colOff>323850</xdr:colOff>
      <xdr:row>43</xdr:row>
      <xdr:rowOff>161925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5133975" y="8134350"/>
          <a:ext cx="180975" cy="95250"/>
        </a:xfrm>
        <a:custGeom>
          <a:avLst/>
          <a:gdLst>
            <a:gd name="G0" fmla="+- 9257 0 0"/>
            <a:gd name="G1" fmla="+- 18514 0 0"/>
            <a:gd name="G2" fmla="+- 7200 0 0"/>
            <a:gd name="G3" fmla="*/ 9257 1 2"/>
            <a:gd name="G4" fmla="+- G3 10800 0"/>
            <a:gd name="G5" fmla="+- 21600 9257 18514"/>
            <a:gd name="G6" fmla="+- 18514 7200 0"/>
            <a:gd name="G7" fmla="*/ G6 1 2"/>
            <a:gd name="G8" fmla="*/ 18514 2 1"/>
            <a:gd name="G9" fmla="+- G8 0 21600"/>
            <a:gd name="G10" fmla="*/ 21600 G0 G1"/>
            <a:gd name="G11" fmla="*/ 21600 G4 G1"/>
            <a:gd name="G12" fmla="*/ 21600 G5 G1"/>
            <a:gd name="G13" fmla="*/ 21600 G7 G1"/>
            <a:gd name="G14" fmla="*/ 18514 1 2"/>
            <a:gd name="G15" fmla="+- G5 0 G4"/>
            <a:gd name="G16" fmla="+- G0 0 G4"/>
            <a:gd name="G17" fmla="*/ G2 G15 G16"/>
            <a:gd name="T0" fmla="*/ 15429 w 21600"/>
            <a:gd name="T1" fmla="*/ 0 h 21600"/>
            <a:gd name="T2" fmla="*/ 9257 w 21600"/>
            <a:gd name="T3" fmla="*/ 7200 h 21600"/>
            <a:gd name="T4" fmla="*/ 0 w 21600"/>
            <a:gd name="T5" fmla="*/ 18001 h 21600"/>
            <a:gd name="T6" fmla="*/ 9257 w 21600"/>
            <a:gd name="T7" fmla="*/ 21600 h 21600"/>
            <a:gd name="T8" fmla="*/ 18514 w 21600"/>
            <a:gd name="T9" fmla="*/ 15000 h 21600"/>
            <a:gd name="T10" fmla="*/ 21600 w 21600"/>
            <a:gd name="T11" fmla="*/ 7200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G12 h 21600"/>
            <a:gd name="T20" fmla="*/ G1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142875</xdr:colOff>
      <xdr:row>43</xdr:row>
      <xdr:rowOff>66675</xdr:rowOff>
    </xdr:from>
    <xdr:to>
      <xdr:col>10</xdr:col>
      <xdr:colOff>323850</xdr:colOff>
      <xdr:row>43</xdr:row>
      <xdr:rowOff>161925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6029325" y="8134350"/>
          <a:ext cx="180975" cy="95250"/>
        </a:xfrm>
        <a:custGeom>
          <a:avLst/>
          <a:gdLst>
            <a:gd name="G0" fmla="+- 9257 0 0"/>
            <a:gd name="G1" fmla="+- 18514 0 0"/>
            <a:gd name="G2" fmla="+- 7200 0 0"/>
            <a:gd name="G3" fmla="*/ 9257 1 2"/>
            <a:gd name="G4" fmla="+- G3 10800 0"/>
            <a:gd name="G5" fmla="+- 21600 9257 18514"/>
            <a:gd name="G6" fmla="+- 18514 7200 0"/>
            <a:gd name="G7" fmla="*/ G6 1 2"/>
            <a:gd name="G8" fmla="*/ 18514 2 1"/>
            <a:gd name="G9" fmla="+- G8 0 21600"/>
            <a:gd name="G10" fmla="*/ 21600 G0 G1"/>
            <a:gd name="G11" fmla="*/ 21600 G4 G1"/>
            <a:gd name="G12" fmla="*/ 21600 G5 G1"/>
            <a:gd name="G13" fmla="*/ 21600 G7 G1"/>
            <a:gd name="G14" fmla="*/ 18514 1 2"/>
            <a:gd name="G15" fmla="+- G5 0 G4"/>
            <a:gd name="G16" fmla="+- G0 0 G4"/>
            <a:gd name="G17" fmla="*/ G2 G15 G16"/>
            <a:gd name="T0" fmla="*/ 15429 w 21600"/>
            <a:gd name="T1" fmla="*/ 0 h 21600"/>
            <a:gd name="T2" fmla="*/ 9257 w 21600"/>
            <a:gd name="T3" fmla="*/ 7200 h 21600"/>
            <a:gd name="T4" fmla="*/ 0 w 21600"/>
            <a:gd name="T5" fmla="*/ 18001 h 21600"/>
            <a:gd name="T6" fmla="*/ 9257 w 21600"/>
            <a:gd name="T7" fmla="*/ 21600 h 21600"/>
            <a:gd name="T8" fmla="*/ 18514 w 21600"/>
            <a:gd name="T9" fmla="*/ 15000 h 21600"/>
            <a:gd name="T10" fmla="*/ 21600 w 21600"/>
            <a:gd name="T11" fmla="*/ 7200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G12 h 21600"/>
            <a:gd name="T20" fmla="*/ G1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zoomScale="125" workbookViewId="0">
      <selection activeCell="D27" sqref="D27"/>
    </sheetView>
  </sheetViews>
  <sheetFormatPr baseColWidth="10" defaultRowHeight="12.75" x14ac:dyDescent="0.2"/>
  <cols>
    <col min="1" max="1" width="8.28515625" customWidth="1"/>
    <col min="2" max="2" width="29.28515625" customWidth="1"/>
    <col min="3" max="3" width="6.5703125" customWidth="1"/>
    <col min="4" max="5" width="5.28515625" customWidth="1"/>
    <col min="6" max="11" width="6.7109375" customWidth="1"/>
    <col min="12" max="13" width="0.5703125" customWidth="1"/>
  </cols>
  <sheetData>
    <row r="1" spans="1:11" ht="0.75" customHeight="1" thickBot="1" x14ac:dyDescent="0.25">
      <c r="A1" s="11"/>
      <c r="B1" s="11"/>
    </row>
    <row r="2" spans="1:11" ht="22.5" customHeight="1" thickBot="1" x14ac:dyDescent="0.35">
      <c r="A2" s="80" t="s">
        <v>29</v>
      </c>
      <c r="B2" s="81"/>
      <c r="C2" s="45"/>
      <c r="D2" s="46" t="s">
        <v>42</v>
      </c>
      <c r="E2" s="161"/>
      <c r="F2" s="162"/>
      <c r="G2" s="36" t="s">
        <v>35</v>
      </c>
      <c r="H2" s="161"/>
      <c r="I2" s="163"/>
      <c r="J2" s="129" t="s">
        <v>13</v>
      </c>
      <c r="K2" s="130"/>
    </row>
    <row r="3" spans="1:11" ht="14.25" customHeight="1" x14ac:dyDescent="0.3">
      <c r="A3" s="74" t="s">
        <v>45</v>
      </c>
      <c r="B3" s="75"/>
      <c r="C3" s="76"/>
      <c r="D3" s="35" t="s">
        <v>41</v>
      </c>
      <c r="E3" s="34"/>
      <c r="F3" s="34"/>
      <c r="G3" s="34"/>
      <c r="H3" s="34"/>
      <c r="I3" s="34"/>
      <c r="J3" s="249" t="s">
        <v>49</v>
      </c>
      <c r="K3" s="250"/>
    </row>
    <row r="4" spans="1:11" ht="34.5" customHeight="1" x14ac:dyDescent="0.2">
      <c r="A4" s="77"/>
      <c r="B4" s="78"/>
      <c r="C4" s="79"/>
      <c r="D4" s="158"/>
      <c r="E4" s="159"/>
      <c r="F4" s="159"/>
      <c r="G4" s="159"/>
      <c r="H4" s="159"/>
      <c r="I4" s="160"/>
      <c r="J4" s="164" t="s">
        <v>52</v>
      </c>
      <c r="K4" s="165"/>
    </row>
    <row r="5" spans="1:11" ht="5.25" customHeight="1" thickBot="1" x14ac:dyDescent="0.25"/>
    <row r="6" spans="1:11" ht="17.25" customHeight="1" x14ac:dyDescent="0.3">
      <c r="A6" s="137" t="s">
        <v>31</v>
      </c>
      <c r="B6" s="138"/>
      <c r="C6" s="138"/>
      <c r="D6" s="138"/>
      <c r="E6" s="138"/>
      <c r="F6" s="138"/>
      <c r="G6" s="139"/>
      <c r="H6" s="111" t="s">
        <v>17</v>
      </c>
      <c r="I6" s="112"/>
      <c r="J6" s="121" t="s">
        <v>18</v>
      </c>
      <c r="K6" s="122"/>
    </row>
    <row r="7" spans="1:11" ht="12.75" customHeight="1" x14ac:dyDescent="0.25">
      <c r="A7" s="105" t="s">
        <v>24</v>
      </c>
      <c r="B7" s="106"/>
      <c r="C7" s="106"/>
      <c r="D7" s="106"/>
      <c r="E7" s="106"/>
      <c r="F7" s="106"/>
      <c r="G7" s="107"/>
      <c r="H7" s="123" t="s">
        <v>22</v>
      </c>
      <c r="I7" s="124"/>
      <c r="J7" s="125" t="s">
        <v>32</v>
      </c>
      <c r="K7" s="126"/>
    </row>
    <row r="8" spans="1:11" ht="12.75" customHeight="1" thickBot="1" x14ac:dyDescent="0.3">
      <c r="A8" s="108" t="s">
        <v>23</v>
      </c>
      <c r="B8" s="109"/>
      <c r="C8" s="109"/>
      <c r="D8" s="109"/>
      <c r="E8" s="109"/>
      <c r="F8" s="109"/>
      <c r="G8" s="110"/>
      <c r="H8" s="123" t="s">
        <v>3</v>
      </c>
      <c r="I8" s="135"/>
      <c r="J8" s="125" t="s">
        <v>3</v>
      </c>
      <c r="K8" s="136"/>
    </row>
    <row r="9" spans="1:11" ht="18" customHeight="1" thickBot="1" x14ac:dyDescent="0.3">
      <c r="A9" s="199" t="s">
        <v>47</v>
      </c>
      <c r="B9" s="200"/>
      <c r="C9" s="200"/>
      <c r="D9" s="200"/>
      <c r="E9" s="200"/>
      <c r="F9" s="200"/>
      <c r="G9" s="200"/>
      <c r="H9" s="204"/>
      <c r="I9" s="206"/>
      <c r="J9" s="204"/>
      <c r="K9" s="208"/>
    </row>
    <row r="10" spans="1:11" ht="18" customHeight="1" thickBot="1" x14ac:dyDescent="0.3">
      <c r="A10" s="201" t="s">
        <v>48</v>
      </c>
      <c r="B10" s="202"/>
      <c r="C10" s="202"/>
      <c r="D10" s="202"/>
      <c r="E10" s="202"/>
      <c r="F10" s="202"/>
      <c r="G10" s="203"/>
      <c r="H10" s="205"/>
      <c r="I10" s="204"/>
      <c r="J10" s="207"/>
      <c r="K10" s="204"/>
    </row>
    <row r="11" spans="1:11" ht="5.25" customHeight="1" thickBot="1" x14ac:dyDescent="0.25"/>
    <row r="12" spans="1:11" s="3" customFormat="1" ht="15" customHeight="1" x14ac:dyDescent="0.2">
      <c r="A12" s="146" t="s">
        <v>38</v>
      </c>
      <c r="B12" s="147"/>
      <c r="C12" s="4" t="s">
        <v>2</v>
      </c>
      <c r="D12" s="131" t="s">
        <v>34</v>
      </c>
      <c r="E12" s="132"/>
      <c r="F12" s="132"/>
      <c r="G12" s="133"/>
      <c r="H12" s="50"/>
      <c r="I12" s="51"/>
      <c r="J12" s="52"/>
      <c r="K12" s="53"/>
    </row>
    <row r="13" spans="1:11" s="3" customFormat="1" ht="14.25" customHeight="1" x14ac:dyDescent="0.2">
      <c r="A13" s="148" t="s">
        <v>25</v>
      </c>
      <c r="B13" s="149"/>
      <c r="C13" s="13" t="s">
        <v>19</v>
      </c>
      <c r="D13" s="72" t="s">
        <v>22</v>
      </c>
      <c r="E13" s="134"/>
      <c r="F13" s="99" t="s">
        <v>20</v>
      </c>
      <c r="G13" s="69"/>
      <c r="H13" s="54"/>
      <c r="I13" s="55"/>
      <c r="J13" s="56"/>
      <c r="K13" s="57"/>
    </row>
    <row r="14" spans="1:11" s="5" customFormat="1" ht="15" customHeight="1" x14ac:dyDescent="0.2">
      <c r="A14" s="174"/>
      <c r="B14" s="175"/>
      <c r="C14" s="180"/>
      <c r="D14" s="181"/>
      <c r="E14" s="182"/>
      <c r="F14" s="181"/>
      <c r="G14" s="183"/>
      <c r="H14" s="234" t="str">
        <f>IF($H$9&gt;0,(H9-(C14*D14/100))," ")</f>
        <v xml:space="preserve"> </v>
      </c>
      <c r="I14" s="235" t="str">
        <f>IF($I$10&gt;0,(I10-(C14*D14/100))," ")</f>
        <v xml:space="preserve"> </v>
      </c>
      <c r="J14" s="236" t="str">
        <f>IF($J$9&gt;0,(J9-(C14*F14/100))," ")</f>
        <v xml:space="preserve"> </v>
      </c>
      <c r="K14" s="237" t="str">
        <f>IF($K$10&gt;0,(K10-(C14*F14/100))," ")</f>
        <v xml:space="preserve"> </v>
      </c>
    </row>
    <row r="15" spans="1:11" s="5" customFormat="1" ht="15.75" customHeight="1" x14ac:dyDescent="0.2">
      <c r="A15" s="176"/>
      <c r="B15" s="177"/>
      <c r="C15" s="184"/>
      <c r="D15" s="185"/>
      <c r="E15" s="186"/>
      <c r="F15" s="187"/>
      <c r="G15" s="188"/>
      <c r="H15" s="234" t="str">
        <f>IF($H$9&gt;0,(H14-(C15*D15/100))," ")</f>
        <v xml:space="preserve"> </v>
      </c>
      <c r="I15" s="235" t="str">
        <f>IF($I$10&gt;0,(I14-(C15*D15/100))," ")</f>
        <v xml:space="preserve"> </v>
      </c>
      <c r="J15" s="238" t="str">
        <f>IF($J$9&gt;0,(J14-(C15*F15/100))," ")</f>
        <v xml:space="preserve"> </v>
      </c>
      <c r="K15" s="239" t="str">
        <f>IF($K$10&gt;0,(K14-(C15*F15/100))," ")</f>
        <v xml:space="preserve"> </v>
      </c>
    </row>
    <row r="16" spans="1:11" s="5" customFormat="1" ht="15.75" customHeight="1" x14ac:dyDescent="0.2">
      <c r="A16" s="178"/>
      <c r="B16" s="179"/>
      <c r="C16" s="189"/>
      <c r="D16" s="190"/>
      <c r="E16" s="191"/>
      <c r="F16" s="190"/>
      <c r="G16" s="192"/>
      <c r="H16" s="234" t="str">
        <f>IF($H$9&gt;0,(H15-(C16*D16/100))," ")</f>
        <v xml:space="preserve"> </v>
      </c>
      <c r="I16" s="235" t="str">
        <f>IF($I$10&gt;0,(I15-(C16*D16/100))," ")</f>
        <v xml:space="preserve"> </v>
      </c>
      <c r="J16" s="238" t="str">
        <f>IF($J$9&gt;0,(J15-(C16*F16/100))," ")</f>
        <v xml:space="preserve"> </v>
      </c>
      <c r="K16" s="239" t="str">
        <f>IF($K$10&gt;0,(K15-(C16*F16/100))," ")</f>
        <v xml:space="preserve"> </v>
      </c>
    </row>
    <row r="17" spans="1:11" s="5" customFormat="1" ht="16.5" customHeight="1" thickBot="1" x14ac:dyDescent="0.25">
      <c r="A17" s="197" t="s">
        <v>11</v>
      </c>
      <c r="B17" s="198"/>
      <c r="C17" s="150" t="s">
        <v>36</v>
      </c>
      <c r="D17" s="151"/>
      <c r="E17" s="151"/>
      <c r="F17" s="151"/>
      <c r="G17" s="152"/>
      <c r="H17" s="240">
        <f>IF(H16&lt;&gt;" ",H16,0)</f>
        <v>0</v>
      </c>
      <c r="I17" s="241"/>
      <c r="J17" s="240">
        <f>IF(J16&lt;&gt;" ",J16,0)</f>
        <v>0</v>
      </c>
      <c r="K17" s="242"/>
    </row>
    <row r="18" spans="1:11" s="5" customFormat="1" ht="16.5" customHeight="1" thickBot="1" x14ac:dyDescent="0.25">
      <c r="A18" s="148"/>
      <c r="B18" s="149"/>
      <c r="C18" s="153" t="s">
        <v>37</v>
      </c>
      <c r="D18" s="156"/>
      <c r="E18" s="156"/>
      <c r="F18" s="156"/>
      <c r="G18" s="157"/>
      <c r="H18" s="243"/>
      <c r="I18" s="240">
        <f>IF(I16&lt;&gt;" ",I16,0)</f>
        <v>0</v>
      </c>
      <c r="J18" s="244"/>
      <c r="K18" s="240">
        <f>IF(K16&lt;&gt;" ",K16,0)</f>
        <v>0</v>
      </c>
    </row>
    <row r="19" spans="1:11" ht="4.5" customHeight="1" x14ac:dyDescent="0.2"/>
    <row r="20" spans="1:11" ht="15.75" customHeight="1" thickBot="1" x14ac:dyDescent="0.35">
      <c r="A20" s="12" t="s">
        <v>44</v>
      </c>
      <c r="B20" s="6"/>
      <c r="C20" s="6"/>
      <c r="D20" s="6"/>
      <c r="E20" s="6"/>
      <c r="F20" s="6"/>
      <c r="G20" s="6"/>
      <c r="H20" s="6"/>
      <c r="I20" s="6"/>
      <c r="J20" s="6"/>
      <c r="K20" s="7"/>
    </row>
    <row r="21" spans="1:11" ht="14.1" customHeight="1" x14ac:dyDescent="0.2">
      <c r="A21" s="166" t="s">
        <v>0</v>
      </c>
      <c r="B21" s="40" t="s">
        <v>1</v>
      </c>
      <c r="C21" s="39" t="s">
        <v>2</v>
      </c>
      <c r="D21" s="169" t="s">
        <v>4</v>
      </c>
      <c r="E21" s="169"/>
      <c r="F21" s="143" t="s">
        <v>6</v>
      </c>
      <c r="G21" s="143"/>
      <c r="H21" s="142" t="s">
        <v>7</v>
      </c>
      <c r="I21" s="143"/>
      <c r="J21" s="144" t="s">
        <v>7</v>
      </c>
      <c r="K21" s="145"/>
    </row>
    <row r="22" spans="1:11" s="5" customFormat="1" ht="12" customHeight="1" x14ac:dyDescent="0.2">
      <c r="A22" s="167"/>
      <c r="B22" s="26" t="s">
        <v>9</v>
      </c>
      <c r="C22" s="1" t="s">
        <v>3</v>
      </c>
      <c r="D22" s="170" t="s">
        <v>5</v>
      </c>
      <c r="E22" s="170"/>
      <c r="F22" s="155" t="s">
        <v>3</v>
      </c>
      <c r="G22" s="141"/>
      <c r="H22" s="154" t="s">
        <v>8</v>
      </c>
      <c r="I22" s="155"/>
      <c r="J22" s="140" t="s">
        <v>3</v>
      </c>
      <c r="K22" s="141"/>
    </row>
    <row r="23" spans="1:11" s="5" customFormat="1" ht="15" customHeight="1" thickBot="1" x14ac:dyDescent="0.25">
      <c r="A23" s="168"/>
      <c r="B23" s="41" t="s">
        <v>28</v>
      </c>
      <c r="C23" s="42"/>
      <c r="D23" s="43" t="s">
        <v>10</v>
      </c>
      <c r="E23" s="44" t="s">
        <v>33</v>
      </c>
      <c r="F23" s="66" t="s">
        <v>22</v>
      </c>
      <c r="G23" s="196" t="s">
        <v>33</v>
      </c>
      <c r="H23" s="127" t="s">
        <v>22</v>
      </c>
      <c r="I23" s="128"/>
      <c r="J23" s="90" t="s">
        <v>20</v>
      </c>
      <c r="K23" s="91"/>
    </row>
    <row r="24" spans="1:11" ht="18.600000000000001" customHeight="1" x14ac:dyDescent="0.2">
      <c r="A24" s="47"/>
      <c r="B24" s="47"/>
      <c r="C24" s="172"/>
      <c r="D24" s="172"/>
      <c r="E24" s="172"/>
      <c r="F24" s="209">
        <f t="shared" ref="F24:G24" si="0">$C24*D24/100</f>
        <v>0</v>
      </c>
      <c r="G24" s="223">
        <f t="shared" si="0"/>
        <v>0</v>
      </c>
      <c r="H24" s="224" t="str">
        <f>IF($H$17=0," ",H17-F24)</f>
        <v xml:space="preserve"> </v>
      </c>
      <c r="I24" s="210" t="str">
        <f>IF($I$18=0," ",I18-F24)</f>
        <v xml:space="preserve"> </v>
      </c>
      <c r="J24" s="211" t="str">
        <f>IF($J$17=0," ",J17-G24)</f>
        <v xml:space="preserve"> </v>
      </c>
      <c r="K24" s="212" t="str">
        <f>IF($K$18=0," ",K18-G24)</f>
        <v xml:space="preserve"> </v>
      </c>
    </row>
    <row r="25" spans="1:11" ht="18.600000000000001" customHeight="1" x14ac:dyDescent="0.2">
      <c r="A25" s="48"/>
      <c r="B25" s="48"/>
      <c r="C25" s="172"/>
      <c r="D25" s="172"/>
      <c r="E25" s="172"/>
      <c r="F25" s="209">
        <f>$C25*D25/100</f>
        <v>0</v>
      </c>
      <c r="G25" s="223">
        <f>$C25*E25/100</f>
        <v>0</v>
      </c>
      <c r="H25" s="226" t="str">
        <f>IF($C25&gt;0,H24-F25," ")</f>
        <v xml:space="preserve"> </v>
      </c>
      <c r="I25" s="213" t="str">
        <f>IF($C25&gt;0,I24-F25," ")</f>
        <v xml:space="preserve"> </v>
      </c>
      <c r="J25" s="214" t="str">
        <f>IF(C25&gt;0,J24-G25," ")</f>
        <v xml:space="preserve"> </v>
      </c>
      <c r="K25" s="215" t="str">
        <f>IF(C25&gt;0,K24-G25," ")</f>
        <v xml:space="preserve"> </v>
      </c>
    </row>
    <row r="26" spans="1:11" ht="18.600000000000001" customHeight="1" x14ac:dyDescent="0.2">
      <c r="A26" s="47"/>
      <c r="B26" s="47"/>
      <c r="C26" s="172"/>
      <c r="D26" s="172"/>
      <c r="E26" s="172"/>
      <c r="F26" s="209">
        <f t="shared" ref="F26:F39" si="1">$C26*D26/100</f>
        <v>0</v>
      </c>
      <c r="G26" s="223">
        <f t="shared" ref="G26:G39" si="2">$C26*E26/100</f>
        <v>0</v>
      </c>
      <c r="H26" s="226" t="str">
        <f t="shared" ref="H26:H39" si="3">IF($C26&gt;0,H25-F26," ")</f>
        <v xml:space="preserve"> </v>
      </c>
      <c r="I26" s="213" t="str">
        <f t="shared" ref="I26:I39" si="4">IF($C26&gt;0,I25-F26," ")</f>
        <v xml:space="preserve"> </v>
      </c>
      <c r="J26" s="214" t="str">
        <f t="shared" ref="J26:J39" si="5">IF(C26&gt;0,J25-G26," ")</f>
        <v xml:space="preserve"> </v>
      </c>
      <c r="K26" s="215" t="str">
        <f t="shared" ref="K26:K39" si="6">IF(C26&gt;0,K25-G26," ")</f>
        <v xml:space="preserve"> </v>
      </c>
    </row>
    <row r="27" spans="1:11" ht="18.600000000000001" customHeight="1" x14ac:dyDescent="0.2">
      <c r="A27" s="48"/>
      <c r="B27" s="48"/>
      <c r="C27" s="172"/>
      <c r="D27" s="172"/>
      <c r="E27" s="172"/>
      <c r="F27" s="209">
        <f t="shared" si="1"/>
        <v>0</v>
      </c>
      <c r="G27" s="223">
        <f t="shared" si="2"/>
        <v>0</v>
      </c>
      <c r="H27" s="194" t="str">
        <f t="shared" si="3"/>
        <v xml:space="preserve"> </v>
      </c>
      <c r="I27" s="216" t="str">
        <f t="shared" si="4"/>
        <v xml:space="preserve"> </v>
      </c>
      <c r="J27" s="195" t="str">
        <f t="shared" si="5"/>
        <v xml:space="preserve"> </v>
      </c>
      <c r="K27" s="217" t="str">
        <f t="shared" si="6"/>
        <v xml:space="preserve"> </v>
      </c>
    </row>
    <row r="28" spans="1:11" ht="18.600000000000001" customHeight="1" x14ac:dyDescent="0.2">
      <c r="A28" s="47"/>
      <c r="B28" s="47"/>
      <c r="C28" s="172"/>
      <c r="D28" s="172"/>
      <c r="E28" s="172"/>
      <c r="F28" s="209">
        <f t="shared" si="1"/>
        <v>0</v>
      </c>
      <c r="G28" s="223">
        <f t="shared" si="2"/>
        <v>0</v>
      </c>
      <c r="H28" s="194" t="str">
        <f t="shared" si="3"/>
        <v xml:space="preserve"> </v>
      </c>
      <c r="I28" s="216" t="str">
        <f t="shared" si="4"/>
        <v xml:space="preserve"> </v>
      </c>
      <c r="J28" s="218" t="str">
        <f t="shared" si="5"/>
        <v xml:space="preserve"> </v>
      </c>
      <c r="K28" s="219" t="str">
        <f t="shared" si="6"/>
        <v xml:space="preserve"> </v>
      </c>
    </row>
    <row r="29" spans="1:11" ht="18.600000000000001" customHeight="1" x14ac:dyDescent="0.2">
      <c r="A29" s="48"/>
      <c r="B29" s="48"/>
      <c r="C29" s="172"/>
      <c r="D29" s="172"/>
      <c r="E29" s="172"/>
      <c r="F29" s="209">
        <f t="shared" si="1"/>
        <v>0</v>
      </c>
      <c r="G29" s="223">
        <f t="shared" si="2"/>
        <v>0</v>
      </c>
      <c r="H29" s="194" t="str">
        <f t="shared" si="3"/>
        <v xml:space="preserve"> </v>
      </c>
      <c r="I29" s="216" t="str">
        <f t="shared" si="4"/>
        <v xml:space="preserve"> </v>
      </c>
      <c r="J29" s="195" t="str">
        <f t="shared" si="5"/>
        <v xml:space="preserve"> </v>
      </c>
      <c r="K29" s="217" t="str">
        <f t="shared" si="6"/>
        <v xml:space="preserve"> </v>
      </c>
    </row>
    <row r="30" spans="1:11" ht="18.600000000000001" customHeight="1" x14ac:dyDescent="0.2">
      <c r="A30" s="47"/>
      <c r="B30" s="47"/>
      <c r="C30" s="172"/>
      <c r="D30" s="172"/>
      <c r="E30" s="172"/>
      <c r="F30" s="209">
        <f t="shared" si="1"/>
        <v>0</v>
      </c>
      <c r="G30" s="223">
        <f t="shared" si="2"/>
        <v>0</v>
      </c>
      <c r="H30" s="194" t="str">
        <f>IF($C30&gt;0,H29-F30," ")</f>
        <v xml:space="preserve"> </v>
      </c>
      <c r="I30" s="216" t="str">
        <f>IF($C30&gt;0,I29-F30," ")</f>
        <v xml:space="preserve"> </v>
      </c>
      <c r="J30" s="218" t="str">
        <f>IF(C30&gt;0,J29-G30," ")</f>
        <v xml:space="preserve"> </v>
      </c>
      <c r="K30" s="219" t="str">
        <f>IF(C30&gt;0,K29-G30," ")</f>
        <v xml:space="preserve"> </v>
      </c>
    </row>
    <row r="31" spans="1:11" ht="18.600000000000001" customHeight="1" x14ac:dyDescent="0.2">
      <c r="A31" s="48"/>
      <c r="B31" s="48"/>
      <c r="C31" s="172"/>
      <c r="D31" s="172"/>
      <c r="E31" s="172"/>
      <c r="F31" s="209">
        <f t="shared" si="1"/>
        <v>0</v>
      </c>
      <c r="G31" s="223">
        <f t="shared" si="2"/>
        <v>0</v>
      </c>
      <c r="H31" s="194" t="str">
        <f t="shared" si="3"/>
        <v xml:space="preserve"> </v>
      </c>
      <c r="I31" s="216" t="str">
        <f t="shared" si="4"/>
        <v xml:space="preserve"> </v>
      </c>
      <c r="J31" s="195" t="str">
        <f t="shared" si="5"/>
        <v xml:space="preserve"> </v>
      </c>
      <c r="K31" s="217" t="str">
        <f t="shared" si="6"/>
        <v xml:space="preserve"> </v>
      </c>
    </row>
    <row r="32" spans="1:11" ht="18.600000000000001" customHeight="1" x14ac:dyDescent="0.2">
      <c r="A32" s="47"/>
      <c r="B32" s="47"/>
      <c r="C32" s="172"/>
      <c r="D32" s="172"/>
      <c r="E32" s="172"/>
      <c r="F32" s="209">
        <f t="shared" si="1"/>
        <v>0</v>
      </c>
      <c r="G32" s="223">
        <f t="shared" si="2"/>
        <v>0</v>
      </c>
      <c r="H32" s="194" t="str">
        <f t="shared" si="3"/>
        <v xml:space="preserve"> </v>
      </c>
      <c r="I32" s="216" t="str">
        <f t="shared" si="4"/>
        <v xml:space="preserve"> </v>
      </c>
      <c r="J32" s="218" t="str">
        <f t="shared" si="5"/>
        <v xml:space="preserve"> </v>
      </c>
      <c r="K32" s="219" t="str">
        <f t="shared" si="6"/>
        <v xml:space="preserve"> </v>
      </c>
    </row>
    <row r="33" spans="1:11" ht="18.600000000000001" customHeight="1" x14ac:dyDescent="0.2">
      <c r="A33" s="48"/>
      <c r="B33" s="48"/>
      <c r="C33" s="172"/>
      <c r="D33" s="172"/>
      <c r="E33" s="172"/>
      <c r="F33" s="209">
        <f t="shared" si="1"/>
        <v>0</v>
      </c>
      <c r="G33" s="223">
        <f t="shared" si="2"/>
        <v>0</v>
      </c>
      <c r="H33" s="194" t="str">
        <f t="shared" si="3"/>
        <v xml:space="preserve"> </v>
      </c>
      <c r="I33" s="216" t="str">
        <f t="shared" si="4"/>
        <v xml:space="preserve"> </v>
      </c>
      <c r="J33" s="195" t="str">
        <f t="shared" si="5"/>
        <v xml:space="preserve"> </v>
      </c>
      <c r="K33" s="217" t="str">
        <f t="shared" si="6"/>
        <v xml:space="preserve"> </v>
      </c>
    </row>
    <row r="34" spans="1:11" ht="18.600000000000001" customHeight="1" x14ac:dyDescent="0.2">
      <c r="A34" s="47"/>
      <c r="B34" s="47"/>
      <c r="C34" s="171"/>
      <c r="D34" s="171"/>
      <c r="E34" s="171"/>
      <c r="F34" s="209">
        <f t="shared" si="1"/>
        <v>0</v>
      </c>
      <c r="G34" s="223">
        <f t="shared" si="2"/>
        <v>0</v>
      </c>
      <c r="H34" s="194" t="str">
        <f t="shared" si="3"/>
        <v xml:space="preserve"> </v>
      </c>
      <c r="I34" s="216" t="str">
        <f t="shared" si="4"/>
        <v xml:space="preserve"> </v>
      </c>
      <c r="J34" s="218" t="str">
        <f t="shared" si="5"/>
        <v xml:space="preserve"> </v>
      </c>
      <c r="K34" s="219" t="str">
        <f t="shared" si="6"/>
        <v xml:space="preserve"> </v>
      </c>
    </row>
    <row r="35" spans="1:11" ht="18.600000000000001" customHeight="1" x14ac:dyDescent="0.2">
      <c r="A35" s="48"/>
      <c r="B35" s="48"/>
      <c r="C35" s="172"/>
      <c r="D35" s="172"/>
      <c r="E35" s="172"/>
      <c r="F35" s="209">
        <f t="shared" si="1"/>
        <v>0</v>
      </c>
      <c r="G35" s="223">
        <f t="shared" si="2"/>
        <v>0</v>
      </c>
      <c r="H35" s="194" t="str">
        <f t="shared" si="3"/>
        <v xml:space="preserve"> </v>
      </c>
      <c r="I35" s="216" t="str">
        <f t="shared" si="4"/>
        <v xml:space="preserve"> </v>
      </c>
      <c r="J35" s="195" t="str">
        <f t="shared" si="5"/>
        <v xml:space="preserve"> </v>
      </c>
      <c r="K35" s="217" t="str">
        <f t="shared" si="6"/>
        <v xml:space="preserve"> </v>
      </c>
    </row>
    <row r="36" spans="1:11" ht="18.600000000000001" customHeight="1" x14ac:dyDescent="0.2">
      <c r="A36" s="47"/>
      <c r="B36" s="47"/>
      <c r="C36" s="171"/>
      <c r="D36" s="171"/>
      <c r="E36" s="171"/>
      <c r="F36" s="209">
        <f t="shared" si="1"/>
        <v>0</v>
      </c>
      <c r="G36" s="223">
        <f t="shared" si="2"/>
        <v>0</v>
      </c>
      <c r="H36" s="194" t="str">
        <f t="shared" si="3"/>
        <v xml:space="preserve"> </v>
      </c>
      <c r="I36" s="216" t="str">
        <f t="shared" si="4"/>
        <v xml:space="preserve"> </v>
      </c>
      <c r="J36" s="218" t="str">
        <f t="shared" si="5"/>
        <v xml:space="preserve"> </v>
      </c>
      <c r="K36" s="219" t="str">
        <f t="shared" si="6"/>
        <v xml:space="preserve"> </v>
      </c>
    </row>
    <row r="37" spans="1:11" ht="18.600000000000001" customHeight="1" x14ac:dyDescent="0.2">
      <c r="A37" s="48"/>
      <c r="B37" s="48"/>
      <c r="C37" s="172"/>
      <c r="D37" s="172"/>
      <c r="E37" s="172"/>
      <c r="F37" s="209">
        <f t="shared" si="1"/>
        <v>0</v>
      </c>
      <c r="G37" s="223">
        <f t="shared" si="2"/>
        <v>0</v>
      </c>
      <c r="H37" s="194" t="str">
        <f t="shared" si="3"/>
        <v xml:space="preserve"> </v>
      </c>
      <c r="I37" s="216" t="str">
        <f t="shared" si="4"/>
        <v xml:space="preserve"> </v>
      </c>
      <c r="J37" s="195" t="str">
        <f t="shared" si="5"/>
        <v xml:space="preserve"> </v>
      </c>
      <c r="K37" s="217" t="str">
        <f t="shared" si="6"/>
        <v xml:space="preserve"> </v>
      </c>
    </row>
    <row r="38" spans="1:11" ht="18.600000000000001" customHeight="1" x14ac:dyDescent="0.2">
      <c r="A38" s="47"/>
      <c r="B38" s="47"/>
      <c r="C38" s="171"/>
      <c r="D38" s="171"/>
      <c r="E38" s="171"/>
      <c r="F38" s="209">
        <f t="shared" si="1"/>
        <v>0</v>
      </c>
      <c r="G38" s="223">
        <f t="shared" si="2"/>
        <v>0</v>
      </c>
      <c r="H38" s="194" t="str">
        <f t="shared" si="3"/>
        <v xml:space="preserve"> </v>
      </c>
      <c r="I38" s="216" t="str">
        <f t="shared" si="4"/>
        <v xml:space="preserve"> </v>
      </c>
      <c r="J38" s="218" t="str">
        <f t="shared" si="5"/>
        <v xml:space="preserve"> </v>
      </c>
      <c r="K38" s="219" t="str">
        <f t="shared" si="6"/>
        <v xml:space="preserve"> </v>
      </c>
    </row>
    <row r="39" spans="1:11" ht="18.600000000000001" customHeight="1" thickBot="1" x14ac:dyDescent="0.25">
      <c r="A39" s="48"/>
      <c r="B39" s="48"/>
      <c r="C39" s="172"/>
      <c r="D39" s="172"/>
      <c r="E39" s="172"/>
      <c r="F39" s="209">
        <f t="shared" si="1"/>
        <v>0</v>
      </c>
      <c r="G39" s="223">
        <f t="shared" si="2"/>
        <v>0</v>
      </c>
      <c r="H39" s="227" t="str">
        <f t="shared" si="3"/>
        <v xml:space="preserve"> </v>
      </c>
      <c r="I39" s="228" t="str">
        <f t="shared" si="4"/>
        <v xml:space="preserve"> </v>
      </c>
      <c r="J39" s="229" t="str">
        <f t="shared" si="5"/>
        <v xml:space="preserve"> </v>
      </c>
      <c r="K39" s="230" t="str">
        <f t="shared" si="6"/>
        <v xml:space="preserve"> </v>
      </c>
    </row>
    <row r="40" spans="1:11" ht="16.5" customHeight="1" thickBot="1" x14ac:dyDescent="0.25">
      <c r="A40" s="49"/>
      <c r="B40" s="193" t="s">
        <v>46</v>
      </c>
      <c r="C40" s="173"/>
      <c r="D40" s="173"/>
      <c r="E40" s="173"/>
      <c r="F40" s="220" t="str">
        <f t="shared" ref="F40" si="7">IF(C40&gt;0,C40*D40/100," ")</f>
        <v xml:space="preserve"> </v>
      </c>
      <c r="G40" s="225" t="str">
        <f t="shared" ref="G40" si="8">IF(C40&gt;0,C40*E40/100," ")</f>
        <v xml:space="preserve"> </v>
      </c>
      <c r="H40" s="245">
        <f>DMIN(H6:H39,1,H17:H39)</f>
        <v>0</v>
      </c>
      <c r="I40" s="246">
        <f>DMIN(I6:I39,1,I17:I39)</f>
        <v>0</v>
      </c>
      <c r="J40" s="247">
        <f>DMIN(J6:J39,1,J17:J39)</f>
        <v>0</v>
      </c>
      <c r="K40" s="248">
        <f>DMIN(K6:K39,1,K17:K39)</f>
        <v>0</v>
      </c>
    </row>
    <row r="41" spans="1:11" s="2" customFormat="1" ht="18.75" customHeight="1" thickBot="1" x14ac:dyDescent="0.3">
      <c r="A41" s="33" t="s">
        <v>40</v>
      </c>
      <c r="I41" s="38" t="s">
        <v>39</v>
      </c>
      <c r="K41" s="38" t="s">
        <v>39</v>
      </c>
    </row>
    <row r="42" spans="1:11" ht="11.25" customHeight="1" x14ac:dyDescent="0.2">
      <c r="A42" s="113" t="s">
        <v>43</v>
      </c>
      <c r="B42" s="114"/>
      <c r="C42" s="114"/>
      <c r="D42" s="114"/>
      <c r="E42" s="114"/>
      <c r="F42" s="114"/>
      <c r="G42" s="115"/>
      <c r="H42" s="119" t="s">
        <v>12</v>
      </c>
      <c r="I42" s="120"/>
      <c r="J42" s="88" t="s">
        <v>20</v>
      </c>
      <c r="K42" s="89"/>
    </row>
    <row r="43" spans="1:11" ht="11.25" customHeight="1" x14ac:dyDescent="0.2">
      <c r="A43" s="116"/>
      <c r="B43" s="117"/>
      <c r="C43" s="117"/>
      <c r="D43" s="117"/>
      <c r="E43" s="117"/>
      <c r="F43" s="117"/>
      <c r="G43" s="118"/>
      <c r="H43" s="70" t="s">
        <v>3</v>
      </c>
      <c r="I43" s="71"/>
      <c r="J43" s="72" t="s">
        <v>3</v>
      </c>
      <c r="K43" s="73"/>
    </row>
    <row r="44" spans="1:11" s="5" customFormat="1" ht="10.5" customHeight="1" x14ac:dyDescent="0.2">
      <c r="A44" s="93" t="s">
        <v>21</v>
      </c>
      <c r="B44" s="94"/>
      <c r="C44" s="94"/>
      <c r="D44" s="94"/>
      <c r="E44" s="94"/>
      <c r="F44" s="94"/>
      <c r="G44" s="95"/>
      <c r="H44" s="27">
        <v>1000</v>
      </c>
      <c r="I44" s="232"/>
      <c r="J44" s="28">
        <v>500</v>
      </c>
      <c r="K44" s="233"/>
    </row>
    <row r="45" spans="1:11" s="5" customFormat="1" ht="10.5" customHeight="1" thickBot="1" x14ac:dyDescent="0.25">
      <c r="A45" s="96" t="s">
        <v>30</v>
      </c>
      <c r="B45" s="97"/>
      <c r="C45" s="97"/>
      <c r="D45" s="97"/>
      <c r="E45" s="97"/>
      <c r="F45" s="97"/>
      <c r="G45" s="98"/>
      <c r="H45" s="231"/>
      <c r="I45" s="37">
        <v>1200</v>
      </c>
      <c r="J45" s="231"/>
      <c r="K45" s="37">
        <v>700</v>
      </c>
    </row>
    <row r="46" spans="1:11" ht="4.5" customHeight="1" x14ac:dyDescent="0.2">
      <c r="A46" s="8"/>
      <c r="B46" s="9"/>
      <c r="C46" s="9"/>
      <c r="D46" s="9"/>
      <c r="E46" s="9"/>
      <c r="F46" s="9"/>
      <c r="G46" s="9"/>
      <c r="H46" s="10"/>
      <c r="I46" s="10"/>
      <c r="J46" s="10"/>
      <c r="K46" s="10"/>
    </row>
    <row r="47" spans="1:11" ht="13.5" thickBot="1" x14ac:dyDescent="0.25">
      <c r="A47" s="25" t="s">
        <v>44</v>
      </c>
      <c r="B47" s="61"/>
      <c r="C47" s="61"/>
      <c r="D47" s="61"/>
      <c r="E47" s="61"/>
      <c r="F47" s="61"/>
      <c r="G47" s="61"/>
      <c r="H47" s="61"/>
      <c r="I47" s="61"/>
      <c r="J47" s="61"/>
      <c r="K47" s="7"/>
    </row>
    <row r="48" spans="1:11" s="5" customFormat="1" ht="10.5" customHeight="1" x14ac:dyDescent="0.2">
      <c r="A48" s="100" t="s">
        <v>0</v>
      </c>
      <c r="B48" s="29" t="s">
        <v>1</v>
      </c>
      <c r="C48" s="63" t="s">
        <v>2</v>
      </c>
      <c r="D48" s="103" t="s">
        <v>4</v>
      </c>
      <c r="E48" s="103"/>
      <c r="F48" s="104" t="s">
        <v>6</v>
      </c>
      <c r="G48" s="104"/>
      <c r="H48" s="86" t="s">
        <v>7</v>
      </c>
      <c r="I48" s="87"/>
      <c r="J48" s="88" t="s">
        <v>7</v>
      </c>
      <c r="K48" s="89"/>
    </row>
    <row r="49" spans="1:13" s="5" customFormat="1" ht="9.75" customHeight="1" x14ac:dyDescent="0.2">
      <c r="A49" s="101"/>
      <c r="B49" s="26" t="s">
        <v>9</v>
      </c>
      <c r="C49" s="66" t="s">
        <v>3</v>
      </c>
      <c r="D49" s="67" t="s">
        <v>5</v>
      </c>
      <c r="E49" s="67"/>
      <c r="F49" s="68" t="s">
        <v>3</v>
      </c>
      <c r="G49" s="69"/>
      <c r="H49" s="92" t="s">
        <v>8</v>
      </c>
      <c r="I49" s="68"/>
      <c r="J49" s="99" t="s">
        <v>3</v>
      </c>
      <c r="K49" s="69"/>
    </row>
    <row r="50" spans="1:13" s="5" customFormat="1" ht="10.5" customHeight="1" x14ac:dyDescent="0.2">
      <c r="A50" s="102"/>
      <c r="B50" s="30" t="s">
        <v>28</v>
      </c>
      <c r="C50" s="14"/>
      <c r="D50" s="15" t="s">
        <v>10</v>
      </c>
      <c r="E50" s="62" t="s">
        <v>20</v>
      </c>
      <c r="F50" s="16" t="s">
        <v>22</v>
      </c>
      <c r="G50" s="62" t="s">
        <v>20</v>
      </c>
      <c r="H50" s="70" t="s">
        <v>22</v>
      </c>
      <c r="I50" s="71"/>
      <c r="J50" s="72" t="s">
        <v>20</v>
      </c>
      <c r="K50" s="73"/>
    </row>
    <row r="51" spans="1:13" s="31" customFormat="1" ht="9" customHeight="1" x14ac:dyDescent="0.2">
      <c r="A51" s="17" t="s">
        <v>26</v>
      </c>
      <c r="B51" s="18" t="s">
        <v>14</v>
      </c>
      <c r="C51" s="17">
        <v>800</v>
      </c>
      <c r="D51" s="17">
        <v>27</v>
      </c>
      <c r="E51" s="19" t="s">
        <v>16</v>
      </c>
      <c r="F51" s="17">
        <v>216</v>
      </c>
      <c r="G51" s="20"/>
      <c r="H51" s="221">
        <f>H44-F51</f>
        <v>784</v>
      </c>
      <c r="I51" s="222">
        <f>I45-F51</f>
        <v>984</v>
      </c>
      <c r="J51" s="82"/>
      <c r="K51" s="83"/>
      <c r="M51" s="32"/>
    </row>
    <row r="52" spans="1:13" s="31" customFormat="1" ht="9.75" customHeight="1" thickBot="1" x14ac:dyDescent="0.25">
      <c r="A52" s="21" t="s">
        <v>27</v>
      </c>
      <c r="B52" s="22" t="s">
        <v>15</v>
      </c>
      <c r="C52" s="21">
        <v>300</v>
      </c>
      <c r="D52" s="23" t="s">
        <v>16</v>
      </c>
      <c r="E52" s="21">
        <v>46</v>
      </c>
      <c r="F52" s="21"/>
      <c r="G52" s="24">
        <v>138</v>
      </c>
      <c r="H52" s="84"/>
      <c r="I52" s="85"/>
      <c r="J52" s="64">
        <f>J44-G52</f>
        <v>362</v>
      </c>
      <c r="K52" s="65">
        <f>K45-G52</f>
        <v>562</v>
      </c>
    </row>
    <row r="53" spans="1:13" ht="9" customHeight="1" x14ac:dyDescent="0.2"/>
  </sheetData>
  <sheetProtection password="C8F9" sheet="1" objects="1" scenarios="1" formatColumns="0" insertRows="0"/>
  <mergeCells count="67">
    <mergeCell ref="A21:A23"/>
    <mergeCell ref="F21:G21"/>
    <mergeCell ref="F22:G22"/>
    <mergeCell ref="D16:E16"/>
    <mergeCell ref="D21:E21"/>
    <mergeCell ref="D22:E22"/>
    <mergeCell ref="A17:B18"/>
    <mergeCell ref="C18:G18"/>
    <mergeCell ref="D4:I4"/>
    <mergeCell ref="E2:F2"/>
    <mergeCell ref="H2:I2"/>
    <mergeCell ref="J3:K3"/>
    <mergeCell ref="J4:K4"/>
    <mergeCell ref="J22:K22"/>
    <mergeCell ref="H21:I21"/>
    <mergeCell ref="J21:K21"/>
    <mergeCell ref="A10:G10"/>
    <mergeCell ref="F13:G13"/>
    <mergeCell ref="A14:B14"/>
    <mergeCell ref="F14:G14"/>
    <mergeCell ref="A12:B12"/>
    <mergeCell ref="A13:B13"/>
    <mergeCell ref="A15:B15"/>
    <mergeCell ref="C17:G17"/>
    <mergeCell ref="A16:B16"/>
    <mergeCell ref="H22:I22"/>
    <mergeCell ref="D14:E14"/>
    <mergeCell ref="D15:E15"/>
    <mergeCell ref="J2:K2"/>
    <mergeCell ref="F16:G16"/>
    <mergeCell ref="F15:G15"/>
    <mergeCell ref="D12:G12"/>
    <mergeCell ref="D13:E13"/>
    <mergeCell ref="H8:I8"/>
    <mergeCell ref="A9:G9"/>
    <mergeCell ref="J8:K8"/>
    <mergeCell ref="A6:G6"/>
    <mergeCell ref="A2:B2"/>
    <mergeCell ref="J51:K51"/>
    <mergeCell ref="H52:I52"/>
    <mergeCell ref="H48:I48"/>
    <mergeCell ref="J48:K48"/>
    <mergeCell ref="J23:K23"/>
    <mergeCell ref="H43:I43"/>
    <mergeCell ref="J43:K43"/>
    <mergeCell ref="H49:I49"/>
    <mergeCell ref="A44:G44"/>
    <mergeCell ref="A45:G45"/>
    <mergeCell ref="J49:K49"/>
    <mergeCell ref="A48:A50"/>
    <mergeCell ref="D48:E48"/>
    <mergeCell ref="D49:E49"/>
    <mergeCell ref="F49:G49"/>
    <mergeCell ref="H50:I50"/>
    <mergeCell ref="J50:K50"/>
    <mergeCell ref="A3:C4"/>
    <mergeCell ref="F48:G48"/>
    <mergeCell ref="A7:G7"/>
    <mergeCell ref="A8:G8"/>
    <mergeCell ref="H6:I6"/>
    <mergeCell ref="A42:G43"/>
    <mergeCell ref="H42:I42"/>
    <mergeCell ref="J42:K42"/>
    <mergeCell ref="J6:K6"/>
    <mergeCell ref="H7:I7"/>
    <mergeCell ref="J7:K7"/>
    <mergeCell ref="H23:I23"/>
  </mergeCells>
  <phoneticPr fontId="5" type="noConversion"/>
  <pageMargins left="0.78740157480314965" right="0.15748031496062992" top="0.39370078740157483" bottom="0.74803149606299213" header="0.51181102362204722" footer="0.59055118110236227"/>
  <pageSetup paperSize="9" orientation="portrait" r:id="rId1"/>
  <headerFooter alignWithMargins="0">
    <oddFooter>&amp;L&amp;6&amp;Z&amp;F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="125" workbookViewId="0">
      <selection activeCell="B21" sqref="B21"/>
    </sheetView>
  </sheetViews>
  <sheetFormatPr baseColWidth="10" defaultRowHeight="12.75" x14ac:dyDescent="0.2"/>
  <cols>
    <col min="1" max="1" width="8.28515625" customWidth="1"/>
    <col min="2" max="2" width="29.28515625" customWidth="1"/>
    <col min="3" max="3" width="6.5703125" customWidth="1"/>
    <col min="4" max="5" width="5.28515625" customWidth="1"/>
    <col min="6" max="11" width="6.7109375" customWidth="1"/>
    <col min="12" max="13" width="0.5703125" customWidth="1"/>
  </cols>
  <sheetData>
    <row r="1" spans="1:11" ht="0.75" customHeight="1" thickBot="1" x14ac:dyDescent="0.25">
      <c r="A1" s="11"/>
      <c r="B1" s="11"/>
    </row>
    <row r="2" spans="1:11" ht="22.5" customHeight="1" thickBot="1" x14ac:dyDescent="0.35">
      <c r="A2" s="80" t="s">
        <v>29</v>
      </c>
      <c r="B2" s="81"/>
      <c r="C2" s="45"/>
      <c r="D2" s="267" t="s">
        <v>42</v>
      </c>
      <c r="E2" s="268">
        <f>'Feuille N°1'!E2</f>
        <v>0</v>
      </c>
      <c r="F2" s="269"/>
      <c r="G2" s="270" t="s">
        <v>35</v>
      </c>
      <c r="H2" s="268">
        <f>'Feuille N°1'!H2</f>
        <v>0</v>
      </c>
      <c r="I2" s="271"/>
      <c r="J2" s="129" t="s">
        <v>13</v>
      </c>
      <c r="K2" s="130"/>
    </row>
    <row r="3" spans="1:11" ht="14.25" customHeight="1" x14ac:dyDescent="0.3">
      <c r="A3" s="74" t="s">
        <v>45</v>
      </c>
      <c r="B3" s="75"/>
      <c r="C3" s="76"/>
      <c r="D3" s="272" t="s">
        <v>41</v>
      </c>
      <c r="E3" s="273"/>
      <c r="F3" s="273"/>
      <c r="G3" s="273"/>
      <c r="H3" s="273"/>
      <c r="I3" s="273"/>
      <c r="J3" s="164" t="s">
        <v>50</v>
      </c>
      <c r="K3" s="165"/>
    </row>
    <row r="4" spans="1:11" ht="34.5" customHeight="1" x14ac:dyDescent="0.2">
      <c r="A4" s="77"/>
      <c r="B4" s="78"/>
      <c r="C4" s="79"/>
      <c r="D4" s="274">
        <f>'Feuille N°1'!D4</f>
        <v>0</v>
      </c>
      <c r="E4" s="275"/>
      <c r="F4" s="275"/>
      <c r="G4" s="275"/>
      <c r="H4" s="275"/>
      <c r="I4" s="276"/>
      <c r="J4" s="251">
        <v>2</v>
      </c>
      <c r="K4" s="252"/>
    </row>
    <row r="5" spans="1:11" ht="5.25" customHeight="1" x14ac:dyDescent="0.2"/>
    <row r="6" spans="1:11" ht="4.5" customHeight="1" x14ac:dyDescent="0.2"/>
    <row r="7" spans="1:11" ht="15.75" customHeight="1" thickBot="1" x14ac:dyDescent="0.35">
      <c r="A7" s="60" t="s">
        <v>44</v>
      </c>
      <c r="B7" s="61"/>
      <c r="C7" s="61"/>
      <c r="D7" s="61"/>
      <c r="E7" s="61"/>
      <c r="F7" s="61"/>
      <c r="G7" s="61"/>
      <c r="H7" s="61"/>
      <c r="I7" s="61"/>
      <c r="J7" s="61"/>
      <c r="K7" s="7"/>
    </row>
    <row r="8" spans="1:11" ht="14.1" customHeight="1" x14ac:dyDescent="0.2">
      <c r="A8" s="166" t="s">
        <v>0</v>
      </c>
      <c r="B8" s="40" t="s">
        <v>1</v>
      </c>
      <c r="C8" s="58" t="s">
        <v>2</v>
      </c>
      <c r="D8" s="169" t="s">
        <v>4</v>
      </c>
      <c r="E8" s="169"/>
      <c r="F8" s="143" t="s">
        <v>6</v>
      </c>
      <c r="G8" s="143"/>
      <c r="H8" s="142" t="s">
        <v>7</v>
      </c>
      <c r="I8" s="143"/>
      <c r="J8" s="144" t="s">
        <v>7</v>
      </c>
      <c r="K8" s="145"/>
    </row>
    <row r="9" spans="1:11" s="5" customFormat="1" ht="12" customHeight="1" x14ac:dyDescent="0.2">
      <c r="A9" s="167"/>
      <c r="B9" s="26" t="s">
        <v>9</v>
      </c>
      <c r="C9" s="59" t="s">
        <v>3</v>
      </c>
      <c r="D9" s="170" t="s">
        <v>5</v>
      </c>
      <c r="E9" s="170"/>
      <c r="F9" s="155" t="s">
        <v>3</v>
      </c>
      <c r="G9" s="141"/>
      <c r="H9" s="154" t="s">
        <v>8</v>
      </c>
      <c r="I9" s="155"/>
      <c r="J9" s="140" t="s">
        <v>3</v>
      </c>
      <c r="K9" s="141"/>
    </row>
    <row r="10" spans="1:11" s="5" customFormat="1" ht="15" customHeight="1" thickBot="1" x14ac:dyDescent="0.25">
      <c r="A10" s="168"/>
      <c r="B10" s="41" t="s">
        <v>28</v>
      </c>
      <c r="C10" s="42"/>
      <c r="D10" s="43" t="s">
        <v>10</v>
      </c>
      <c r="E10" s="44" t="s">
        <v>33</v>
      </c>
      <c r="F10" s="66" t="s">
        <v>22</v>
      </c>
      <c r="G10" s="196" t="s">
        <v>33</v>
      </c>
      <c r="H10" s="127" t="s">
        <v>22</v>
      </c>
      <c r="I10" s="128"/>
      <c r="J10" s="90" t="s">
        <v>20</v>
      </c>
      <c r="K10" s="91"/>
    </row>
    <row r="11" spans="1:11" ht="18.600000000000001" customHeight="1" x14ac:dyDescent="0.2">
      <c r="A11" s="47"/>
      <c r="B11" s="253" t="s">
        <v>51</v>
      </c>
      <c r="C11" s="254"/>
      <c r="D11" s="254"/>
      <c r="E11" s="254"/>
      <c r="F11" s="255"/>
      <c r="G11" s="256"/>
      <c r="H11" s="224">
        <f>'Feuille N°1'!H40</f>
        <v>0</v>
      </c>
      <c r="I11" s="210">
        <f>'Feuille N°1'!I40</f>
        <v>0</v>
      </c>
      <c r="J11" s="211">
        <f>'Feuille N°1'!J40</f>
        <v>0</v>
      </c>
      <c r="K11" s="212">
        <f>'Feuille N°1'!K40</f>
        <v>0</v>
      </c>
    </row>
    <row r="12" spans="1:11" ht="18.600000000000001" customHeight="1" x14ac:dyDescent="0.2">
      <c r="A12" s="48"/>
      <c r="B12" s="48"/>
      <c r="C12" s="172"/>
      <c r="D12" s="172"/>
      <c r="E12" s="172"/>
      <c r="F12" s="209">
        <f>$C12*D12/100</f>
        <v>0</v>
      </c>
      <c r="G12" s="223">
        <f>$C12*E12/100</f>
        <v>0</v>
      </c>
      <c r="H12" s="226">
        <f>IF(H$11=0,0,H11-F12)</f>
        <v>0</v>
      </c>
      <c r="I12" s="213">
        <f>IF(I$11=0,0,I11-F12)</f>
        <v>0</v>
      </c>
      <c r="J12" s="214">
        <f>IF(J$11=0,0,J11-G12)</f>
        <v>0</v>
      </c>
      <c r="K12" s="215">
        <f>IF(K$11=0,0,K11-G12)</f>
        <v>0</v>
      </c>
    </row>
    <row r="13" spans="1:11" ht="18.600000000000001" customHeight="1" x14ac:dyDescent="0.2">
      <c r="A13" s="47"/>
      <c r="B13" s="47"/>
      <c r="C13" s="172"/>
      <c r="D13" s="172"/>
      <c r="E13" s="172"/>
      <c r="F13" s="209">
        <f t="shared" ref="F13:G42" si="0">$C13*D13/100</f>
        <v>0</v>
      </c>
      <c r="G13" s="223">
        <f t="shared" si="0"/>
        <v>0</v>
      </c>
      <c r="H13" s="226">
        <f>IF(H$11=0,0,H12-F13)</f>
        <v>0</v>
      </c>
      <c r="I13" s="213">
        <f>IF(I$11=0,0,I12-F13)</f>
        <v>0</v>
      </c>
      <c r="J13" s="214">
        <f>IF(J$11=0,0,J12-G13)</f>
        <v>0</v>
      </c>
      <c r="K13" s="215">
        <f>IF(K$11=0,0,K12-G13)</f>
        <v>0</v>
      </c>
    </row>
    <row r="14" spans="1:11" ht="18.600000000000001" customHeight="1" x14ac:dyDescent="0.2">
      <c r="A14" s="48"/>
      <c r="B14" s="48"/>
      <c r="C14" s="172"/>
      <c r="D14" s="172"/>
      <c r="E14" s="172"/>
      <c r="F14" s="209">
        <f t="shared" si="0"/>
        <v>0</v>
      </c>
      <c r="G14" s="223">
        <f t="shared" si="0"/>
        <v>0</v>
      </c>
      <c r="H14" s="257">
        <f t="shared" ref="H14:H42" si="1">IF(H$11=0,0,H13-F14)</f>
        <v>0</v>
      </c>
      <c r="I14" s="258">
        <f t="shared" ref="I14:I42" si="2">IF(I$11=0,0,I13-F14)</f>
        <v>0</v>
      </c>
      <c r="J14" s="259">
        <f t="shared" ref="J14:J42" si="3">IF(J$11=0,0,J13-G14)</f>
        <v>0</v>
      </c>
      <c r="K14" s="260">
        <f t="shared" ref="K14:K42" si="4">IF(K$11=0,0,K13-G14)</f>
        <v>0</v>
      </c>
    </row>
    <row r="15" spans="1:11" ht="18.600000000000001" customHeight="1" x14ac:dyDescent="0.2">
      <c r="A15" s="47"/>
      <c r="B15" s="47"/>
      <c r="C15" s="172"/>
      <c r="D15" s="172"/>
      <c r="E15" s="172"/>
      <c r="F15" s="209">
        <f t="shared" si="0"/>
        <v>0</v>
      </c>
      <c r="G15" s="223">
        <f t="shared" si="0"/>
        <v>0</v>
      </c>
      <c r="H15" s="257">
        <f t="shared" si="1"/>
        <v>0</v>
      </c>
      <c r="I15" s="258">
        <f t="shared" si="2"/>
        <v>0</v>
      </c>
      <c r="J15" s="261">
        <f t="shared" si="3"/>
        <v>0</v>
      </c>
      <c r="K15" s="262">
        <f t="shared" si="4"/>
        <v>0</v>
      </c>
    </row>
    <row r="16" spans="1:11" ht="18.600000000000001" customHeight="1" x14ac:dyDescent="0.2">
      <c r="A16" s="48"/>
      <c r="B16" s="48"/>
      <c r="C16" s="172"/>
      <c r="D16" s="172"/>
      <c r="E16" s="172"/>
      <c r="F16" s="209">
        <f t="shared" si="0"/>
        <v>0</v>
      </c>
      <c r="G16" s="223">
        <f t="shared" si="0"/>
        <v>0</v>
      </c>
      <c r="H16" s="257">
        <f t="shared" si="1"/>
        <v>0</v>
      </c>
      <c r="I16" s="258">
        <f t="shared" si="2"/>
        <v>0</v>
      </c>
      <c r="J16" s="259">
        <f t="shared" si="3"/>
        <v>0</v>
      </c>
      <c r="K16" s="260">
        <f t="shared" si="4"/>
        <v>0</v>
      </c>
    </row>
    <row r="17" spans="1:11" ht="18.600000000000001" customHeight="1" x14ac:dyDescent="0.2">
      <c r="A17" s="47"/>
      <c r="B17" s="47"/>
      <c r="C17" s="172"/>
      <c r="D17" s="172"/>
      <c r="E17" s="172"/>
      <c r="F17" s="209">
        <f t="shared" si="0"/>
        <v>0</v>
      </c>
      <c r="G17" s="223">
        <f t="shared" si="0"/>
        <v>0</v>
      </c>
      <c r="H17" s="257">
        <f t="shared" si="1"/>
        <v>0</v>
      </c>
      <c r="I17" s="258">
        <f t="shared" si="2"/>
        <v>0</v>
      </c>
      <c r="J17" s="261">
        <f t="shared" si="3"/>
        <v>0</v>
      </c>
      <c r="K17" s="262">
        <f t="shared" si="4"/>
        <v>0</v>
      </c>
    </row>
    <row r="18" spans="1:11" ht="18.600000000000001" customHeight="1" x14ac:dyDescent="0.2">
      <c r="A18" s="48"/>
      <c r="B18" s="48"/>
      <c r="C18" s="172"/>
      <c r="D18" s="172"/>
      <c r="E18" s="172"/>
      <c r="F18" s="209">
        <f t="shared" si="0"/>
        <v>0</v>
      </c>
      <c r="G18" s="223">
        <f t="shared" si="0"/>
        <v>0</v>
      </c>
      <c r="H18" s="257">
        <f t="shared" si="1"/>
        <v>0</v>
      </c>
      <c r="I18" s="258">
        <f t="shared" si="2"/>
        <v>0</v>
      </c>
      <c r="J18" s="259">
        <f t="shared" si="3"/>
        <v>0</v>
      </c>
      <c r="K18" s="260">
        <f t="shared" si="4"/>
        <v>0</v>
      </c>
    </row>
    <row r="19" spans="1:11" ht="18.600000000000001" customHeight="1" x14ac:dyDescent="0.2">
      <c r="A19" s="47"/>
      <c r="B19" s="47"/>
      <c r="C19" s="172"/>
      <c r="D19" s="172"/>
      <c r="E19" s="172"/>
      <c r="F19" s="209">
        <f t="shared" si="0"/>
        <v>0</v>
      </c>
      <c r="G19" s="223">
        <f t="shared" si="0"/>
        <v>0</v>
      </c>
      <c r="H19" s="257">
        <f t="shared" si="1"/>
        <v>0</v>
      </c>
      <c r="I19" s="258">
        <f t="shared" si="2"/>
        <v>0</v>
      </c>
      <c r="J19" s="261">
        <f t="shared" si="3"/>
        <v>0</v>
      </c>
      <c r="K19" s="262">
        <f t="shared" si="4"/>
        <v>0</v>
      </c>
    </row>
    <row r="20" spans="1:11" ht="18.600000000000001" customHeight="1" x14ac:dyDescent="0.2">
      <c r="A20" s="48"/>
      <c r="B20" s="48"/>
      <c r="C20" s="172"/>
      <c r="D20" s="172"/>
      <c r="E20" s="172"/>
      <c r="F20" s="209">
        <f t="shared" si="0"/>
        <v>0</v>
      </c>
      <c r="G20" s="223">
        <f t="shared" si="0"/>
        <v>0</v>
      </c>
      <c r="H20" s="257">
        <f t="shared" si="1"/>
        <v>0</v>
      </c>
      <c r="I20" s="258">
        <f t="shared" si="2"/>
        <v>0</v>
      </c>
      <c r="J20" s="259">
        <f t="shared" si="3"/>
        <v>0</v>
      </c>
      <c r="K20" s="260">
        <f t="shared" si="4"/>
        <v>0</v>
      </c>
    </row>
    <row r="21" spans="1:11" ht="18.600000000000001" customHeight="1" x14ac:dyDescent="0.2">
      <c r="A21" s="47"/>
      <c r="B21" s="47"/>
      <c r="C21" s="171"/>
      <c r="D21" s="171"/>
      <c r="E21" s="171"/>
      <c r="F21" s="209">
        <f t="shared" si="0"/>
        <v>0</v>
      </c>
      <c r="G21" s="223">
        <f t="shared" si="0"/>
        <v>0</v>
      </c>
      <c r="H21" s="257">
        <f t="shared" si="1"/>
        <v>0</v>
      </c>
      <c r="I21" s="258">
        <f t="shared" si="2"/>
        <v>0</v>
      </c>
      <c r="J21" s="261">
        <f t="shared" si="3"/>
        <v>0</v>
      </c>
      <c r="K21" s="262">
        <f t="shared" si="4"/>
        <v>0</v>
      </c>
    </row>
    <row r="22" spans="1:11" ht="18.600000000000001" customHeight="1" x14ac:dyDescent="0.2">
      <c r="A22" s="48"/>
      <c r="B22" s="48"/>
      <c r="C22" s="172"/>
      <c r="D22" s="172"/>
      <c r="E22" s="172"/>
      <c r="F22" s="209">
        <f t="shared" si="0"/>
        <v>0</v>
      </c>
      <c r="G22" s="223">
        <f t="shared" si="0"/>
        <v>0</v>
      </c>
      <c r="H22" s="257">
        <f t="shared" si="1"/>
        <v>0</v>
      </c>
      <c r="I22" s="258">
        <f t="shared" si="2"/>
        <v>0</v>
      </c>
      <c r="J22" s="259">
        <f t="shared" si="3"/>
        <v>0</v>
      </c>
      <c r="K22" s="260">
        <f t="shared" si="4"/>
        <v>0</v>
      </c>
    </row>
    <row r="23" spans="1:11" ht="18.600000000000001" customHeight="1" x14ac:dyDescent="0.2">
      <c r="A23" s="47"/>
      <c r="B23" s="47"/>
      <c r="C23" s="171"/>
      <c r="D23" s="171"/>
      <c r="E23" s="171"/>
      <c r="F23" s="209">
        <f t="shared" si="0"/>
        <v>0</v>
      </c>
      <c r="G23" s="223">
        <f t="shared" si="0"/>
        <v>0</v>
      </c>
      <c r="H23" s="257">
        <f t="shared" si="1"/>
        <v>0</v>
      </c>
      <c r="I23" s="258">
        <f t="shared" si="2"/>
        <v>0</v>
      </c>
      <c r="J23" s="261">
        <f t="shared" si="3"/>
        <v>0</v>
      </c>
      <c r="K23" s="262">
        <f t="shared" si="4"/>
        <v>0</v>
      </c>
    </row>
    <row r="24" spans="1:11" ht="18.600000000000001" customHeight="1" x14ac:dyDescent="0.2">
      <c r="A24" s="48"/>
      <c r="B24" s="48"/>
      <c r="C24" s="172"/>
      <c r="D24" s="172"/>
      <c r="E24" s="172"/>
      <c r="F24" s="209">
        <f t="shared" si="0"/>
        <v>0</v>
      </c>
      <c r="G24" s="223">
        <f t="shared" si="0"/>
        <v>0</v>
      </c>
      <c r="H24" s="257">
        <f t="shared" si="1"/>
        <v>0</v>
      </c>
      <c r="I24" s="258">
        <f t="shared" si="2"/>
        <v>0</v>
      </c>
      <c r="J24" s="259">
        <f t="shared" si="3"/>
        <v>0</v>
      </c>
      <c r="K24" s="260">
        <f t="shared" si="4"/>
        <v>0</v>
      </c>
    </row>
    <row r="25" spans="1:11" ht="18.600000000000001" customHeight="1" x14ac:dyDescent="0.2">
      <c r="A25" s="48"/>
      <c r="B25" s="48"/>
      <c r="C25" s="172"/>
      <c r="D25" s="172"/>
      <c r="E25" s="172"/>
      <c r="F25" s="209">
        <f t="shared" ref="F25:F40" si="5">$C25*D25/100</f>
        <v>0</v>
      </c>
      <c r="G25" s="223">
        <f t="shared" ref="G25:G40" si="6">$C25*E25/100</f>
        <v>0</v>
      </c>
      <c r="H25" s="257">
        <f t="shared" si="1"/>
        <v>0</v>
      </c>
      <c r="I25" s="258">
        <f t="shared" si="2"/>
        <v>0</v>
      </c>
      <c r="J25" s="259">
        <f t="shared" si="3"/>
        <v>0</v>
      </c>
      <c r="K25" s="260">
        <f t="shared" si="4"/>
        <v>0</v>
      </c>
    </row>
    <row r="26" spans="1:11" ht="18.600000000000001" customHeight="1" x14ac:dyDescent="0.2">
      <c r="A26" s="47"/>
      <c r="B26" s="47"/>
      <c r="C26" s="172"/>
      <c r="D26" s="172"/>
      <c r="E26" s="172"/>
      <c r="F26" s="209">
        <f t="shared" si="5"/>
        <v>0</v>
      </c>
      <c r="G26" s="223">
        <f t="shared" si="6"/>
        <v>0</v>
      </c>
      <c r="H26" s="257">
        <f t="shared" si="1"/>
        <v>0</v>
      </c>
      <c r="I26" s="258">
        <f t="shared" si="2"/>
        <v>0</v>
      </c>
      <c r="J26" s="261">
        <f t="shared" si="3"/>
        <v>0</v>
      </c>
      <c r="K26" s="262">
        <f t="shared" si="4"/>
        <v>0</v>
      </c>
    </row>
    <row r="27" spans="1:11" ht="18.600000000000001" customHeight="1" x14ac:dyDescent="0.2">
      <c r="A27" s="48"/>
      <c r="B27" s="48"/>
      <c r="C27" s="172"/>
      <c r="D27" s="172"/>
      <c r="E27" s="172"/>
      <c r="F27" s="209">
        <f t="shared" si="5"/>
        <v>0</v>
      </c>
      <c r="G27" s="223">
        <f t="shared" si="6"/>
        <v>0</v>
      </c>
      <c r="H27" s="257">
        <f t="shared" si="1"/>
        <v>0</v>
      </c>
      <c r="I27" s="258">
        <f t="shared" si="2"/>
        <v>0</v>
      </c>
      <c r="J27" s="259">
        <f t="shared" si="3"/>
        <v>0</v>
      </c>
      <c r="K27" s="260">
        <f t="shared" si="4"/>
        <v>0</v>
      </c>
    </row>
    <row r="28" spans="1:11" ht="18.600000000000001" customHeight="1" x14ac:dyDescent="0.2">
      <c r="A28" s="47"/>
      <c r="B28" s="47"/>
      <c r="C28" s="171"/>
      <c r="D28" s="171"/>
      <c r="E28" s="171"/>
      <c r="F28" s="209">
        <f t="shared" si="5"/>
        <v>0</v>
      </c>
      <c r="G28" s="223">
        <f t="shared" si="6"/>
        <v>0</v>
      </c>
      <c r="H28" s="257">
        <f t="shared" si="1"/>
        <v>0</v>
      </c>
      <c r="I28" s="258">
        <f t="shared" si="2"/>
        <v>0</v>
      </c>
      <c r="J28" s="261">
        <f t="shared" si="3"/>
        <v>0</v>
      </c>
      <c r="K28" s="262">
        <f t="shared" si="4"/>
        <v>0</v>
      </c>
    </row>
    <row r="29" spans="1:11" ht="18.600000000000001" customHeight="1" x14ac:dyDescent="0.2">
      <c r="A29" s="48"/>
      <c r="B29" s="48"/>
      <c r="C29" s="172"/>
      <c r="D29" s="172"/>
      <c r="E29" s="172"/>
      <c r="F29" s="209">
        <f t="shared" si="5"/>
        <v>0</v>
      </c>
      <c r="G29" s="223">
        <f t="shared" si="6"/>
        <v>0</v>
      </c>
      <c r="H29" s="257">
        <f t="shared" si="1"/>
        <v>0</v>
      </c>
      <c r="I29" s="258">
        <f t="shared" si="2"/>
        <v>0</v>
      </c>
      <c r="J29" s="259">
        <f t="shared" si="3"/>
        <v>0</v>
      </c>
      <c r="K29" s="260">
        <f t="shared" si="4"/>
        <v>0</v>
      </c>
    </row>
    <row r="30" spans="1:11" ht="18.600000000000001" customHeight="1" x14ac:dyDescent="0.2">
      <c r="A30" s="47"/>
      <c r="B30" s="47"/>
      <c r="C30" s="171"/>
      <c r="D30" s="171"/>
      <c r="E30" s="171"/>
      <c r="F30" s="209">
        <f t="shared" si="5"/>
        <v>0</v>
      </c>
      <c r="G30" s="223">
        <f t="shared" si="6"/>
        <v>0</v>
      </c>
      <c r="H30" s="257">
        <f t="shared" si="1"/>
        <v>0</v>
      </c>
      <c r="I30" s="258">
        <f t="shared" si="2"/>
        <v>0</v>
      </c>
      <c r="J30" s="261">
        <f t="shared" si="3"/>
        <v>0</v>
      </c>
      <c r="K30" s="262">
        <f t="shared" si="4"/>
        <v>0</v>
      </c>
    </row>
    <row r="31" spans="1:11" ht="18.600000000000001" customHeight="1" x14ac:dyDescent="0.2">
      <c r="A31" s="48"/>
      <c r="B31" s="48"/>
      <c r="C31" s="172"/>
      <c r="D31" s="172"/>
      <c r="E31" s="172"/>
      <c r="F31" s="209">
        <f t="shared" si="5"/>
        <v>0</v>
      </c>
      <c r="G31" s="223">
        <f t="shared" si="6"/>
        <v>0</v>
      </c>
      <c r="H31" s="257">
        <f t="shared" si="1"/>
        <v>0</v>
      </c>
      <c r="I31" s="258">
        <f t="shared" si="2"/>
        <v>0</v>
      </c>
      <c r="J31" s="259">
        <f t="shared" si="3"/>
        <v>0</v>
      </c>
      <c r="K31" s="260">
        <f t="shared" si="4"/>
        <v>0</v>
      </c>
    </row>
    <row r="32" spans="1:11" ht="18.600000000000001" customHeight="1" x14ac:dyDescent="0.2">
      <c r="A32" s="48"/>
      <c r="B32" s="48"/>
      <c r="C32" s="172"/>
      <c r="D32" s="172"/>
      <c r="E32" s="172"/>
      <c r="F32" s="209">
        <f t="shared" ref="F32:F34" si="7">$C32*D32/100</f>
        <v>0</v>
      </c>
      <c r="G32" s="223">
        <f t="shared" ref="G32:G34" si="8">$C32*E32/100</f>
        <v>0</v>
      </c>
      <c r="H32" s="257">
        <f t="shared" si="1"/>
        <v>0</v>
      </c>
      <c r="I32" s="258">
        <f t="shared" si="2"/>
        <v>0</v>
      </c>
      <c r="J32" s="259">
        <f t="shared" si="3"/>
        <v>0</v>
      </c>
      <c r="K32" s="260">
        <f t="shared" si="4"/>
        <v>0</v>
      </c>
    </row>
    <row r="33" spans="1:11" ht="18.600000000000001" customHeight="1" x14ac:dyDescent="0.2">
      <c r="A33" s="47"/>
      <c r="B33" s="47"/>
      <c r="C33" s="172"/>
      <c r="D33" s="172"/>
      <c r="E33" s="172"/>
      <c r="F33" s="209">
        <f t="shared" si="7"/>
        <v>0</v>
      </c>
      <c r="G33" s="223">
        <f t="shared" si="8"/>
        <v>0</v>
      </c>
      <c r="H33" s="257">
        <f t="shared" si="1"/>
        <v>0</v>
      </c>
      <c r="I33" s="258">
        <f t="shared" si="2"/>
        <v>0</v>
      </c>
      <c r="J33" s="261">
        <f t="shared" si="3"/>
        <v>0</v>
      </c>
      <c r="K33" s="262">
        <f t="shared" si="4"/>
        <v>0</v>
      </c>
    </row>
    <row r="34" spans="1:11" ht="18.600000000000001" customHeight="1" x14ac:dyDescent="0.2">
      <c r="A34" s="48"/>
      <c r="B34" s="48"/>
      <c r="C34" s="172"/>
      <c r="D34" s="172"/>
      <c r="E34" s="172"/>
      <c r="F34" s="209">
        <f t="shared" si="7"/>
        <v>0</v>
      </c>
      <c r="G34" s="223">
        <f t="shared" si="8"/>
        <v>0</v>
      </c>
      <c r="H34" s="257">
        <f t="shared" si="1"/>
        <v>0</v>
      </c>
      <c r="I34" s="258">
        <f t="shared" si="2"/>
        <v>0</v>
      </c>
      <c r="J34" s="259">
        <f t="shared" si="3"/>
        <v>0</v>
      </c>
      <c r="K34" s="260">
        <f t="shared" si="4"/>
        <v>0</v>
      </c>
    </row>
    <row r="35" spans="1:11" ht="18.600000000000001" customHeight="1" x14ac:dyDescent="0.2">
      <c r="A35" s="47"/>
      <c r="B35" s="47"/>
      <c r="C35" s="172"/>
      <c r="D35" s="172"/>
      <c r="E35" s="172"/>
      <c r="F35" s="209">
        <f t="shared" si="5"/>
        <v>0</v>
      </c>
      <c r="G35" s="223">
        <f t="shared" si="6"/>
        <v>0</v>
      </c>
      <c r="H35" s="257">
        <f t="shared" si="1"/>
        <v>0</v>
      </c>
      <c r="I35" s="258">
        <f t="shared" si="2"/>
        <v>0</v>
      </c>
      <c r="J35" s="261">
        <f t="shared" si="3"/>
        <v>0</v>
      </c>
      <c r="K35" s="262">
        <f t="shared" si="4"/>
        <v>0</v>
      </c>
    </row>
    <row r="36" spans="1:11" ht="18.600000000000001" customHeight="1" x14ac:dyDescent="0.2">
      <c r="A36" s="48"/>
      <c r="B36" s="48"/>
      <c r="C36" s="172"/>
      <c r="D36" s="172"/>
      <c r="E36" s="172"/>
      <c r="F36" s="209">
        <f t="shared" si="5"/>
        <v>0</v>
      </c>
      <c r="G36" s="223">
        <f t="shared" si="6"/>
        <v>0</v>
      </c>
      <c r="H36" s="257">
        <f t="shared" si="1"/>
        <v>0</v>
      </c>
      <c r="I36" s="258">
        <f t="shared" si="2"/>
        <v>0</v>
      </c>
      <c r="J36" s="259">
        <f t="shared" si="3"/>
        <v>0</v>
      </c>
      <c r="K36" s="260">
        <f t="shared" si="4"/>
        <v>0</v>
      </c>
    </row>
    <row r="37" spans="1:11" ht="18.600000000000001" customHeight="1" x14ac:dyDescent="0.2">
      <c r="A37" s="47"/>
      <c r="B37" s="47"/>
      <c r="C37" s="171"/>
      <c r="D37" s="171"/>
      <c r="E37" s="171"/>
      <c r="F37" s="209">
        <f t="shared" si="5"/>
        <v>0</v>
      </c>
      <c r="G37" s="223">
        <f t="shared" si="6"/>
        <v>0</v>
      </c>
      <c r="H37" s="257">
        <f t="shared" si="1"/>
        <v>0</v>
      </c>
      <c r="I37" s="258">
        <f t="shared" si="2"/>
        <v>0</v>
      </c>
      <c r="J37" s="261">
        <f t="shared" si="3"/>
        <v>0</v>
      </c>
      <c r="K37" s="262">
        <f t="shared" si="4"/>
        <v>0</v>
      </c>
    </row>
    <row r="38" spans="1:11" ht="18.600000000000001" customHeight="1" x14ac:dyDescent="0.2">
      <c r="A38" s="48"/>
      <c r="B38" s="48"/>
      <c r="C38" s="172"/>
      <c r="D38" s="172"/>
      <c r="E38" s="172"/>
      <c r="F38" s="209">
        <f t="shared" si="5"/>
        <v>0</v>
      </c>
      <c r="G38" s="223">
        <f t="shared" si="6"/>
        <v>0</v>
      </c>
      <c r="H38" s="257">
        <f t="shared" si="1"/>
        <v>0</v>
      </c>
      <c r="I38" s="258">
        <f t="shared" si="2"/>
        <v>0</v>
      </c>
      <c r="J38" s="259">
        <f t="shared" si="3"/>
        <v>0</v>
      </c>
      <c r="K38" s="260">
        <f t="shared" si="4"/>
        <v>0</v>
      </c>
    </row>
    <row r="39" spans="1:11" ht="18.600000000000001" customHeight="1" x14ac:dyDescent="0.2">
      <c r="A39" s="47"/>
      <c r="B39" s="47"/>
      <c r="C39" s="171"/>
      <c r="D39" s="171"/>
      <c r="E39" s="171"/>
      <c r="F39" s="209">
        <f t="shared" si="5"/>
        <v>0</v>
      </c>
      <c r="G39" s="223">
        <f t="shared" si="6"/>
        <v>0</v>
      </c>
      <c r="H39" s="257">
        <f t="shared" si="1"/>
        <v>0</v>
      </c>
      <c r="I39" s="258">
        <f t="shared" si="2"/>
        <v>0</v>
      </c>
      <c r="J39" s="261">
        <f t="shared" si="3"/>
        <v>0</v>
      </c>
      <c r="K39" s="262">
        <f t="shared" si="4"/>
        <v>0</v>
      </c>
    </row>
    <row r="40" spans="1:11" ht="18.600000000000001" customHeight="1" x14ac:dyDescent="0.2">
      <c r="A40" s="48"/>
      <c r="B40" s="48"/>
      <c r="C40" s="172"/>
      <c r="D40" s="172"/>
      <c r="E40" s="172"/>
      <c r="F40" s="209">
        <f t="shared" si="5"/>
        <v>0</v>
      </c>
      <c r="G40" s="223">
        <f t="shared" si="6"/>
        <v>0</v>
      </c>
      <c r="H40" s="257">
        <f t="shared" si="1"/>
        <v>0</v>
      </c>
      <c r="I40" s="258">
        <f t="shared" si="2"/>
        <v>0</v>
      </c>
      <c r="J40" s="259">
        <f t="shared" si="3"/>
        <v>0</v>
      </c>
      <c r="K40" s="260">
        <f t="shared" si="4"/>
        <v>0</v>
      </c>
    </row>
    <row r="41" spans="1:11" ht="18.600000000000001" customHeight="1" x14ac:dyDescent="0.2">
      <c r="A41" s="47"/>
      <c r="B41" s="47"/>
      <c r="C41" s="171"/>
      <c r="D41" s="171"/>
      <c r="E41" s="171"/>
      <c r="F41" s="209">
        <f t="shared" si="0"/>
        <v>0</v>
      </c>
      <c r="G41" s="223">
        <f t="shared" si="0"/>
        <v>0</v>
      </c>
      <c r="H41" s="257">
        <f t="shared" si="1"/>
        <v>0</v>
      </c>
      <c r="I41" s="258">
        <f t="shared" si="2"/>
        <v>0</v>
      </c>
      <c r="J41" s="261">
        <f t="shared" si="3"/>
        <v>0</v>
      </c>
      <c r="K41" s="262">
        <f t="shared" si="4"/>
        <v>0</v>
      </c>
    </row>
    <row r="42" spans="1:11" ht="18.600000000000001" customHeight="1" thickBot="1" x14ac:dyDescent="0.25">
      <c r="A42" s="48"/>
      <c r="B42" s="48"/>
      <c r="C42" s="172"/>
      <c r="D42" s="172"/>
      <c r="E42" s="172"/>
      <c r="F42" s="209">
        <f t="shared" si="0"/>
        <v>0</v>
      </c>
      <c r="G42" s="223">
        <f t="shared" si="0"/>
        <v>0</v>
      </c>
      <c r="H42" s="263">
        <f t="shared" si="1"/>
        <v>0</v>
      </c>
      <c r="I42" s="264">
        <f t="shared" si="2"/>
        <v>0</v>
      </c>
      <c r="J42" s="265">
        <f t="shared" si="3"/>
        <v>0</v>
      </c>
      <c r="K42" s="266">
        <f t="shared" si="4"/>
        <v>0</v>
      </c>
    </row>
    <row r="43" spans="1:11" ht="16.5" customHeight="1" thickBot="1" x14ac:dyDescent="0.25">
      <c r="A43" s="49"/>
      <c r="B43" s="193" t="s">
        <v>46</v>
      </c>
      <c r="C43" s="173"/>
      <c r="D43" s="173"/>
      <c r="E43" s="173"/>
      <c r="F43" s="220" t="str">
        <f t="shared" ref="F43" si="9">IF(C43&gt;0,C43*D43/100," ")</f>
        <v xml:space="preserve"> </v>
      </c>
      <c r="G43" s="225" t="str">
        <f t="shared" ref="G43" si="10">IF(C43&gt;0,C43*E43/100," ")</f>
        <v xml:space="preserve"> </v>
      </c>
      <c r="H43" s="245">
        <f>DMIN(H6:H42,1,H6:H42)</f>
        <v>0</v>
      </c>
      <c r="I43" s="246">
        <f>DMIN(I6:I42,1,I6:I42)</f>
        <v>0</v>
      </c>
      <c r="J43" s="247">
        <f>DMIN(J6:J42,1,J6:J42)</f>
        <v>0</v>
      </c>
      <c r="K43" s="248">
        <f>DMIN(K6:K42,1,K6:K42)</f>
        <v>0</v>
      </c>
    </row>
    <row r="44" spans="1:11" s="2" customFormat="1" ht="18.75" customHeight="1" x14ac:dyDescent="0.25">
      <c r="A44" s="33" t="s">
        <v>40</v>
      </c>
      <c r="I44" s="38" t="s">
        <v>39</v>
      </c>
      <c r="K44" s="38" t="s">
        <v>39</v>
      </c>
    </row>
    <row r="45" spans="1:11" ht="9" customHeight="1" x14ac:dyDescent="0.2"/>
  </sheetData>
  <sheetProtection password="C8F9" sheet="1" objects="1" scenarios="1" formatColumns="0" insertRows="0"/>
  <mergeCells count="19">
    <mergeCell ref="H10:I10"/>
    <mergeCell ref="J10:K10"/>
    <mergeCell ref="H8:I8"/>
    <mergeCell ref="J8:K8"/>
    <mergeCell ref="D9:E9"/>
    <mergeCell ref="F9:G9"/>
    <mergeCell ref="H9:I9"/>
    <mergeCell ref="J9:K9"/>
    <mergeCell ref="A8:A10"/>
    <mergeCell ref="D8:E8"/>
    <mergeCell ref="F8:G8"/>
    <mergeCell ref="A2:B2"/>
    <mergeCell ref="E2:F2"/>
    <mergeCell ref="H2:I2"/>
    <mergeCell ref="J2:K2"/>
    <mergeCell ref="A3:C4"/>
    <mergeCell ref="J3:K3"/>
    <mergeCell ref="D4:I4"/>
    <mergeCell ref="J4:K4"/>
  </mergeCells>
  <pageMargins left="0.78740157480314965" right="0.15748031496062992" top="0.39370078740157483" bottom="0.74803149606299213" header="0.51181102362204722" footer="0.59055118110236227"/>
  <pageSetup paperSize="9" orientation="portrait" r:id="rId1"/>
  <headerFooter alignWithMargins="0">
    <oddFooter>&amp;L&amp;6&amp;Z&amp;F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Feuille N°1</vt:lpstr>
      <vt:lpstr>Feuille suppl.</vt:lpstr>
    </vt:vector>
  </TitlesOfParts>
  <Company>Volkswirtschaftsdirektion Kt. Bern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Grütter Marlyse</dc:creator>
  <cp:lastModifiedBy>Chollet Frédéric</cp:lastModifiedBy>
  <cp:lastPrinted>2013-06-14T13:03:56Z</cp:lastPrinted>
  <dcterms:created xsi:type="dcterms:W3CDTF">2004-01-23T14:19:29Z</dcterms:created>
  <dcterms:modified xsi:type="dcterms:W3CDTF">2013-06-14T13:05:53Z</dcterms:modified>
</cp:coreProperties>
</file>