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nov" sheetId="1" r:id="rId1"/>
    <sheet name="oct" sheetId="2" r:id="rId2"/>
    <sheet name="sept" sheetId="3" r:id="rId3"/>
    <sheet name="août" sheetId="4" r:id="rId4"/>
    <sheet name="juillet" sheetId="5" r:id="rId5"/>
    <sheet name="juin" sheetId="6" r:id="rId6"/>
    <sheet name="mai" sheetId="7" r:id="rId7"/>
  </sheets>
  <definedNames/>
  <calcPr fullCalcOnLoad="1"/>
</workbook>
</file>

<file path=xl/sharedStrings.xml><?xml version="1.0" encoding="utf-8"?>
<sst xmlns="http://schemas.openxmlformats.org/spreadsheetml/2006/main" count="364" uniqueCount="100">
  <si>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</si>
  <si>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</si>
  <si>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</si>
  <si>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</si>
  <si>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</si>
  <si>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 xml:space="preserve">ALERTE VARROA </t>
  </si>
  <si>
    <t>Moyenne</t>
  </si>
  <si>
    <t>Total</t>
  </si>
  <si>
    <t>poids 30 ab.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</si>
  <si>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</si>
  <si>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</si>
  <si>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</si>
  <si>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</si>
  <si>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</si>
  <si>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</si>
  <si>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</si>
  <si>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altitude </t>
  </si>
  <si>
    <t xml:space="preserve">Mois </t>
  </si>
  <si>
    <t>Types de ruches</t>
  </si>
  <si>
    <t xml:space="preserve"> La méthode par lessivage sera effectuée 2 à 3 x par année pour contrôle et selon les besoins </t>
  </si>
  <si>
    <t>mai</t>
  </si>
  <si>
    <t xml:space="preserve">ruche no 1  </t>
  </si>
  <si>
    <t xml:space="preserve">ruche no 3  </t>
  </si>
  <si>
    <t xml:space="preserve">ruche no 5  </t>
  </si>
  <si>
    <t xml:space="preserve">ruche no 7  </t>
  </si>
  <si>
    <t>ruche no 11</t>
  </si>
  <si>
    <t>Schneider</t>
  </si>
  <si>
    <t>Bassecourt</t>
  </si>
  <si>
    <t>juin</t>
  </si>
  <si>
    <t>480 m</t>
  </si>
  <si>
    <t>5-10.05.10</t>
  </si>
  <si>
    <t>10-15.05.10</t>
  </si>
  <si>
    <t>No 3</t>
  </si>
  <si>
    <t>No 5</t>
  </si>
  <si>
    <t>No 7</t>
  </si>
  <si>
    <t>No 11</t>
  </si>
  <si>
    <t>No 1</t>
  </si>
  <si>
    <t>rien d'anormal, ouverture moyenne</t>
  </si>
  <si>
    <t xml:space="preserve"> 4 à 5 nymphes calcifiées, chaque jour sur planchette d'envol</t>
  </si>
  <si>
    <t>- température diurne moyenne entre 12 et 14° lors de la dernière quinzaine</t>
  </si>
  <si>
    <t>- du 30.04 au 15.05. la ruche sur la balance a perdu 500 g</t>
  </si>
  <si>
    <t>- jusqu'au 29.04. apports en miel et en pollen.</t>
  </si>
  <si>
    <t xml:space="preserve">- dès que la température augmentera à 18 ou 20°, toutes les colonies seront visitées afin de déterminer </t>
  </si>
  <si>
    <t xml:space="preserve">  comment la place est occupée à l'intérieur de la ruche; quantité de couvain; si nécessaire agrandir ou </t>
  </si>
  <si>
    <t xml:space="preserve">  mettre les derniers cadres de hausse. Attention si le mauvais temps perdure encore longtemps, il pourrait </t>
  </si>
  <si>
    <t xml:space="preserve">  déjà y avoir des cellules royales.</t>
  </si>
  <si>
    <t>5 - 10.06.10</t>
  </si>
  <si>
    <t>11 - 15.06.10</t>
  </si>
  <si>
    <t>rien d'anormal, grande ouverture</t>
  </si>
  <si>
    <t>- 7 à 8 cadres de couvain bien garnis avec beaucoup de pollen et de nourriture</t>
  </si>
  <si>
    <t>- ruches dans l'ensemble très peuplées, oté 22 cellules royales à la plus forte</t>
  </si>
  <si>
    <t>- du 25.05 - 10.06.10, la ruche sur la balance a augmenté de 5,7 kg, puis plus rien</t>
  </si>
  <si>
    <t>- hausses 1/4 à 1/3 operculées mais le miel n'est pas encore arrivé à maturité</t>
  </si>
  <si>
    <t>- excellente période (mi-juin) pour activer un élevage</t>
  </si>
  <si>
    <t xml:space="preserve">- depuis le début juin, il y a un grand nombre de pucerons dans ma région </t>
  </si>
  <si>
    <t>juillet</t>
  </si>
  <si>
    <t>5 - 10.07.10</t>
  </si>
  <si>
    <t>11 - 15.07.10</t>
  </si>
  <si>
    <t>grande ouverture, grande activité avec chaque jour beaucoup d'apport en miel</t>
  </si>
  <si>
    <t xml:space="preserve"> - remplacement des plus anciennes reines par des jeunes. Travail pas souvent aisé pour trouver les reines </t>
  </si>
  <si>
    <t xml:space="preserve"> - depuis le 27 juin les hausses se remplissent au rythme d'une hausse chaque semaine et par ruche </t>
  </si>
  <si>
    <t xml:space="preserve"> - à la fin de la récolte de miel, enlever les hausses, prévoir un petit nourissement et enchaîner tout de suite </t>
  </si>
  <si>
    <t xml:space="preserve">    le premier traitement contre la varratose</t>
  </si>
  <si>
    <t xml:space="preserve">    à remplacer dans les colonnies très populeuses, même si elles sont marquées</t>
  </si>
  <si>
    <t xml:space="preserve"> - à partir du 19 juillet diminution de la récolte</t>
  </si>
  <si>
    <t>août</t>
  </si>
  <si>
    <t>5 - 10.08.10</t>
  </si>
  <si>
    <t>11 - 15.08.10</t>
  </si>
  <si>
    <t>ouverture moyenne, une dizaine de jeune abeille morte suite au traitement à l'acide formique</t>
  </si>
  <si>
    <t>- beaucoup de nourriture dans les corps de cadre, je n'y ai pas extrait de miel</t>
  </si>
  <si>
    <t>- le 5 août, sans nourrir, une application de 130 ml d'acide formique avec diffuseur Apidea sur toutes les ruches</t>
  </si>
  <si>
    <t>- à partir du 30 juillet la balance baisse d'env. 100g par jour</t>
  </si>
  <si>
    <t>- le 15 août enlevé les diffuseurs et début du nourrissement, par dose d'un demi-litre par jour</t>
  </si>
  <si>
    <t>- vers le 22 août contrôle des réserves de nourriture, en ajouter si c'est nécessaire; voir la quantité de couvain,</t>
  </si>
  <si>
    <t xml:space="preserve">   très important la quantité de couvain, les abeilles qui en naîtront passeront l'hiver avec la reine. </t>
  </si>
  <si>
    <t>- le 5 sept une deuxière application de 130 ml d'acide formique avec diffuseur Apidea sur toutes les ruches</t>
  </si>
  <si>
    <t>- le 16 sept enlevé les diffuseurs</t>
  </si>
  <si>
    <t>- le 20 sept contrôle des réserves et si nécessaire nourrir immédiatement et terminer avant la fin du mois</t>
  </si>
  <si>
    <t>- le 20 sept remplacer la dernière ancienne reine par une jeune de cet année</t>
  </si>
  <si>
    <t>5 - 10.09.10</t>
  </si>
  <si>
    <t>11 - 15.09.10</t>
  </si>
  <si>
    <t>- les nuits deviennent fraîches, bien calfeutrer les ruches</t>
  </si>
  <si>
    <t>septembre</t>
  </si>
  <si>
    <t>octobre</t>
  </si>
  <si>
    <t>5 - 10.10.10</t>
  </si>
  <si>
    <t>11 - 15.10.10</t>
  </si>
  <si>
    <t>- le 2 oct contrôlé toutes les12 ruches; 2 n'avaient plus de couvain (avec les plus vieilles reines); les autres</t>
  </si>
  <si>
    <t xml:space="preserve">  avaient du couvain sur 1 ou 2 cadres, 8 à 10 cm2, des deux côtés</t>
  </si>
  <si>
    <t>- si la température ne monte plus au-dessus de 15° la journée et que le gel nocture fait son apparition; je ferai</t>
  </si>
  <si>
    <t xml:space="preserve">  un traitement à l'acide oxalique vers la mi-novembre</t>
  </si>
  <si>
    <t>- jusqu'au 15 oct apport de miel et pollen provenant du lierre</t>
  </si>
  <si>
    <t>5 - 10.11.10</t>
  </si>
  <si>
    <t>11 - 15.11.10</t>
  </si>
  <si>
    <t>- 13 et 14 nov beaucoup d'abeilles volant devant les ruches; 1/3 de mes ruches ont entre deux et 4 plaques de</t>
  </si>
  <si>
    <t xml:space="preserve">   couvain. Le traitement à l'acide oxalique est reporté au 22 novembre.</t>
  </si>
  <si>
    <t>Chute 8 jours après traitement à l'acide oxalique par fumigation</t>
  </si>
  <si>
    <t>22-30.11.10</t>
  </si>
  <si>
    <t>Total varroa après 8 jours</t>
  </si>
  <si>
    <t>novembre</t>
  </si>
  <si>
    <t>- lever les ruches à l'arrière pour que l'eau de condensation puisse s'écouler par le trou de vol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</si>
</sst>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  <numFmt numFmtId="171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8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/>
    </xf>
    <xf numFmtId="2" fontId="1" fillId="5" borderId="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7" borderId="14" xfId="0" applyFont="1" applyFill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5" xfId="0" applyNumberFormat="1" applyFont="1" applyBorder="1" applyAlignment="1" quotePrefix="1">
      <alignment horizontal="left" vertical="center"/>
    </xf>
    <xf numFmtId="0" fontId="1" fillId="0" borderId="18" xfId="0" applyNumberFormat="1" applyFont="1" applyBorder="1" applyAlignment="1" quotePrefix="1">
      <alignment horizontal="left" vertical="center"/>
    </xf>
    <xf numFmtId="0" fontId="0" fillId="0" borderId="18" xfId="0" applyBorder="1" applyAlignment="1" quotePrefix="1">
      <alignment vertical="center"/>
    </xf>
    <xf numFmtId="0" fontId="1" fillId="0" borderId="18" xfId="0" applyFont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/>
    </xf>
    <xf numFmtId="1" fontId="0" fillId="0" borderId="8" xfId="0" applyNumberFormat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1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B48" sqref="B4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98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12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91</v>
      </c>
      <c r="C15" s="29"/>
      <c r="D15" s="20" t="s">
        <v>92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0</v>
      </c>
      <c r="C17" s="38"/>
      <c r="D17" s="34">
        <v>0</v>
      </c>
      <c r="E17" s="32"/>
      <c r="F17" s="33">
        <f>SUM(B17:D17)</f>
        <v>0</v>
      </c>
      <c r="G17" s="22">
        <f>F17/10</f>
        <v>0</v>
      </c>
      <c r="H17" s="41"/>
      <c r="I17" s="41"/>
      <c r="J17" s="42"/>
    </row>
    <row r="18" spans="1:10" ht="12.75">
      <c r="A18" s="8" t="s">
        <v>22</v>
      </c>
      <c r="B18" s="33">
        <v>3</v>
      </c>
      <c r="C18" s="38"/>
      <c r="D18" s="34">
        <v>3</v>
      </c>
      <c r="E18" s="32"/>
      <c r="F18" s="33">
        <f>SUM(B18:D18)</f>
        <v>6</v>
      </c>
      <c r="G18" s="22">
        <f>F18/10</f>
        <v>0.6</v>
      </c>
      <c r="H18" s="41"/>
      <c r="I18" s="41"/>
      <c r="J18" s="42"/>
    </row>
    <row r="19" spans="1:10" ht="12.75">
      <c r="A19" s="8" t="s">
        <v>23</v>
      </c>
      <c r="B19" s="33">
        <v>2</v>
      </c>
      <c r="C19" s="38"/>
      <c r="D19" s="34">
        <v>0</v>
      </c>
      <c r="E19" s="32"/>
      <c r="F19" s="33">
        <f>SUM(B19:D19)</f>
        <v>2</v>
      </c>
      <c r="G19" s="22">
        <f>F19/10</f>
        <v>0.2</v>
      </c>
      <c r="H19" s="41"/>
      <c r="I19" s="41"/>
      <c r="J19" s="42"/>
    </row>
    <row r="20" spans="1:10" ht="12.75">
      <c r="A20" s="8" t="s">
        <v>24</v>
      </c>
      <c r="B20" s="33">
        <v>0</v>
      </c>
      <c r="C20" s="38"/>
      <c r="D20" s="34">
        <v>0</v>
      </c>
      <c r="E20" s="32"/>
      <c r="F20" s="33">
        <f>SUM(B20:D20)</f>
        <v>0</v>
      </c>
      <c r="G20" s="22">
        <f>F20/10</f>
        <v>0</v>
      </c>
      <c r="H20" s="41"/>
      <c r="I20" s="41"/>
      <c r="J20" s="42"/>
    </row>
    <row r="21" spans="1:10" ht="12.75">
      <c r="A21" s="8" t="s">
        <v>25</v>
      </c>
      <c r="B21" s="33">
        <v>7</v>
      </c>
      <c r="C21" s="38"/>
      <c r="D21" s="34">
        <v>2</v>
      </c>
      <c r="E21" s="32"/>
      <c r="F21" s="33">
        <f>SUM(B21:D21)</f>
        <v>9</v>
      </c>
      <c r="G21" s="22">
        <f>F21/10</f>
        <v>0.9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0.34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38.25">
      <c r="A25" s="43" t="s">
        <v>95</v>
      </c>
      <c r="B25" s="44"/>
      <c r="C25" s="45"/>
      <c r="D25" s="45" t="s">
        <v>96</v>
      </c>
      <c r="E25" s="2"/>
      <c r="F25" s="79" t="s">
        <v>97</v>
      </c>
      <c r="G25" s="20" t="s">
        <v>14</v>
      </c>
      <c r="H25" s="2"/>
      <c r="I25" s="2"/>
      <c r="J25" s="5"/>
    </row>
    <row r="26" spans="1:10" ht="12.75">
      <c r="A26" s="8" t="s">
        <v>21</v>
      </c>
      <c r="B26" s="44"/>
      <c r="C26" s="46"/>
      <c r="D26" s="78">
        <v>2</v>
      </c>
      <c r="E26" s="2"/>
      <c r="F26" s="80">
        <f>D26</f>
        <v>2</v>
      </c>
      <c r="G26" s="22">
        <f>F26/8</f>
        <v>0.25</v>
      </c>
      <c r="H26" s="2"/>
      <c r="I26" s="2"/>
      <c r="J26" s="5"/>
    </row>
    <row r="27" spans="1:10" ht="12.75">
      <c r="A27" s="8" t="s">
        <v>22</v>
      </c>
      <c r="B27" s="44"/>
      <c r="C27" s="46"/>
      <c r="D27" s="78">
        <v>3</v>
      </c>
      <c r="E27" s="2"/>
      <c r="F27" s="80">
        <f>D27</f>
        <v>3</v>
      </c>
      <c r="G27" s="22">
        <f>F27/8</f>
        <v>0.375</v>
      </c>
      <c r="H27" s="2"/>
      <c r="I27" s="2"/>
      <c r="J27" s="5"/>
    </row>
    <row r="28" spans="1:10" ht="12.75">
      <c r="A28" s="8" t="s">
        <v>23</v>
      </c>
      <c r="B28" s="44"/>
      <c r="C28" s="46"/>
      <c r="D28" s="78">
        <v>1</v>
      </c>
      <c r="E28" s="2"/>
      <c r="F28" s="80">
        <f>D28</f>
        <v>1</v>
      </c>
      <c r="G28" s="22">
        <f>F28/8</f>
        <v>0.125</v>
      </c>
      <c r="H28" s="2"/>
      <c r="I28" s="2"/>
      <c r="J28" s="5"/>
    </row>
    <row r="29" spans="1:10" ht="12.75">
      <c r="A29" s="8" t="s">
        <v>24</v>
      </c>
      <c r="B29" s="44"/>
      <c r="C29" s="46"/>
      <c r="D29" s="78">
        <v>0</v>
      </c>
      <c r="E29" s="2"/>
      <c r="F29" s="80">
        <f>D29</f>
        <v>0</v>
      </c>
      <c r="G29" s="22">
        <f>F29/8</f>
        <v>0</v>
      </c>
      <c r="H29" s="2"/>
      <c r="I29" s="2"/>
      <c r="J29" s="5"/>
    </row>
    <row r="30" spans="1:10" ht="12.75">
      <c r="A30" s="8" t="s">
        <v>25</v>
      </c>
      <c r="B30" s="44"/>
      <c r="C30" s="46"/>
      <c r="D30" s="78">
        <v>11</v>
      </c>
      <c r="E30" s="2"/>
      <c r="F30" s="80">
        <f>D30</f>
        <v>11</v>
      </c>
      <c r="G30" s="22">
        <f>F30/8</f>
        <v>1.375</v>
      </c>
      <c r="H30" s="2"/>
      <c r="I30" s="2"/>
      <c r="J30" s="5"/>
    </row>
    <row r="31" spans="1:10" ht="12.75">
      <c r="A31" s="8"/>
      <c r="B31" s="44"/>
      <c r="C31" s="46"/>
      <c r="D31" s="78"/>
      <c r="E31" s="2"/>
      <c r="F31" s="81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83">
        <f>AVERAGE(D26:D31)</f>
        <v>3.4</v>
      </c>
      <c r="E32" s="2"/>
      <c r="F32" s="82">
        <f>AVERAGE(F26:F31)</f>
        <v>3.4</v>
      </c>
      <c r="G32" s="22">
        <f>F32/8</f>
        <v>0.425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93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5" t="s">
        <v>94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/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99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/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/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25">
      <selection activeCell="B51" sqref="B51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83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12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84</v>
      </c>
      <c r="C15" s="29"/>
      <c r="D15" s="20" t="s">
        <v>85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0</v>
      </c>
      <c r="C17" s="38"/>
      <c r="D17" s="34">
        <v>0</v>
      </c>
      <c r="E17" s="32"/>
      <c r="F17" s="33">
        <f>SUM(B17:D17)</f>
        <v>0</v>
      </c>
      <c r="G17" s="22">
        <f>F17/10</f>
        <v>0</v>
      </c>
      <c r="H17" s="41"/>
      <c r="I17" s="41"/>
      <c r="J17" s="42"/>
    </row>
    <row r="18" spans="1:10" ht="12.75">
      <c r="A18" s="8" t="s">
        <v>22</v>
      </c>
      <c r="B18" s="33">
        <v>2</v>
      </c>
      <c r="C18" s="38"/>
      <c r="D18" s="34">
        <v>3</v>
      </c>
      <c r="E18" s="32"/>
      <c r="F18" s="33">
        <f>SUM(B18:D18)</f>
        <v>5</v>
      </c>
      <c r="G18" s="22">
        <f>F18/10</f>
        <v>0.5</v>
      </c>
      <c r="H18" s="41"/>
      <c r="I18" s="41"/>
      <c r="J18" s="42"/>
    </row>
    <row r="19" spans="1:10" ht="12.75">
      <c r="A19" s="8" t="s">
        <v>23</v>
      </c>
      <c r="B19" s="33">
        <v>5</v>
      </c>
      <c r="C19" s="38"/>
      <c r="D19" s="34">
        <v>3</v>
      </c>
      <c r="E19" s="32"/>
      <c r="F19" s="33">
        <f>SUM(B19:D19)</f>
        <v>8</v>
      </c>
      <c r="G19" s="22">
        <f>F19/10</f>
        <v>0.8</v>
      </c>
      <c r="H19" s="41"/>
      <c r="I19" s="41"/>
      <c r="J19" s="42"/>
    </row>
    <row r="20" spans="1:10" ht="12.75">
      <c r="A20" s="8" t="s">
        <v>24</v>
      </c>
      <c r="B20" s="33">
        <v>0</v>
      </c>
      <c r="C20" s="38"/>
      <c r="D20" s="34">
        <v>0</v>
      </c>
      <c r="E20" s="32"/>
      <c r="F20" s="33">
        <f>SUM(B20:D20)</f>
        <v>0</v>
      </c>
      <c r="G20" s="22">
        <f>F20/10</f>
        <v>0</v>
      </c>
      <c r="H20" s="41"/>
      <c r="I20" s="41"/>
      <c r="J20" s="42"/>
    </row>
    <row r="21" spans="1:10" ht="12.75">
      <c r="A21" s="8" t="s">
        <v>25</v>
      </c>
      <c r="B21" s="33">
        <v>10</v>
      </c>
      <c r="C21" s="38"/>
      <c r="D21" s="34">
        <v>11</v>
      </c>
      <c r="E21" s="32"/>
      <c r="F21" s="33">
        <f>SUM(B21:D21)</f>
        <v>21</v>
      </c>
      <c r="G21" s="22">
        <f>F21/10</f>
        <v>2.1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0.68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90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86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 t="s">
        <v>87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88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89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/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">
      <selection activeCell="I20" sqref="I20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82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11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79</v>
      </c>
      <c r="C15" s="29"/>
      <c r="D15" s="20" t="s">
        <v>80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71</v>
      </c>
      <c r="C17" s="38"/>
      <c r="D17" s="34">
        <v>21</v>
      </c>
      <c r="E17" s="32"/>
      <c r="F17" s="33">
        <f>SUM(B17:D17)</f>
        <v>92</v>
      </c>
      <c r="G17" s="22">
        <f>F17/10</f>
        <v>9.2</v>
      </c>
      <c r="H17" s="41"/>
      <c r="I17" s="41"/>
      <c r="J17" s="42"/>
    </row>
    <row r="18" spans="1:10" ht="12.75">
      <c r="A18" s="8" t="s">
        <v>22</v>
      </c>
      <c r="B18" s="33">
        <v>563</v>
      </c>
      <c r="C18" s="38"/>
      <c r="D18" s="34">
        <v>171</v>
      </c>
      <c r="E18" s="32"/>
      <c r="F18" s="33">
        <f>SUM(B18:D18)</f>
        <v>734</v>
      </c>
      <c r="G18" s="22">
        <f>F18/10</f>
        <v>73.4</v>
      </c>
      <c r="H18" s="41"/>
      <c r="I18" s="41"/>
      <c r="J18" s="42"/>
    </row>
    <row r="19" spans="1:10" ht="12.75">
      <c r="A19" s="8" t="s">
        <v>23</v>
      </c>
      <c r="B19" s="33">
        <v>23</v>
      </c>
      <c r="C19" s="38"/>
      <c r="D19" s="34">
        <v>12</v>
      </c>
      <c r="E19" s="32"/>
      <c r="F19" s="33">
        <f>SUM(B19:D19)</f>
        <v>35</v>
      </c>
      <c r="G19" s="22">
        <f>F19/10</f>
        <v>3.5</v>
      </c>
      <c r="H19" s="41"/>
      <c r="I19" s="41"/>
      <c r="J19" s="42"/>
    </row>
    <row r="20" spans="1:10" ht="12.75">
      <c r="A20" s="8" t="s">
        <v>24</v>
      </c>
      <c r="B20" s="33">
        <v>485</v>
      </c>
      <c r="C20" s="38"/>
      <c r="D20" s="34">
        <v>87</v>
      </c>
      <c r="E20" s="32"/>
      <c r="F20" s="33">
        <f>SUM(B20:D20)</f>
        <v>572</v>
      </c>
      <c r="G20" s="22">
        <f>F20/10</f>
        <v>57.2</v>
      </c>
      <c r="H20" s="41"/>
      <c r="I20" s="41"/>
      <c r="J20" s="42"/>
    </row>
    <row r="21" spans="1:10" ht="12.75">
      <c r="A21" s="8" t="s">
        <v>25</v>
      </c>
      <c r="B21" s="33">
        <v>65</v>
      </c>
      <c r="C21" s="38"/>
      <c r="D21" s="34">
        <v>23</v>
      </c>
      <c r="E21" s="32"/>
      <c r="F21" s="33">
        <f>SUM(B21:D21)</f>
        <v>88</v>
      </c>
      <c r="G21" s="22">
        <f>F21/10</f>
        <v>8.8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30.420000000000005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68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68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68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8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75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76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77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78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81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/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6">
      <selection activeCell="B49" sqref="B49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65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66</v>
      </c>
      <c r="C15" s="29"/>
      <c r="D15" s="20" t="s">
        <v>67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146</v>
      </c>
      <c r="C17" s="38"/>
      <c r="D17" s="34">
        <v>86</v>
      </c>
      <c r="E17" s="32"/>
      <c r="F17" s="33">
        <f>SUM(B17:D17)</f>
        <v>232</v>
      </c>
      <c r="G17" s="22">
        <f>F17/10</f>
        <v>23.2</v>
      </c>
      <c r="H17" s="41"/>
      <c r="I17" s="41"/>
      <c r="J17" s="42"/>
    </row>
    <row r="18" spans="1:10" ht="12.75">
      <c r="A18" s="8" t="s">
        <v>22</v>
      </c>
      <c r="B18" s="33">
        <v>319</v>
      </c>
      <c r="C18" s="38"/>
      <c r="D18" s="34">
        <v>56</v>
      </c>
      <c r="E18" s="32"/>
      <c r="F18" s="33">
        <f>SUM(B18:D18)</f>
        <v>375</v>
      </c>
      <c r="G18" s="22">
        <f>F18/10</f>
        <v>37.5</v>
      </c>
      <c r="H18" s="41"/>
      <c r="I18" s="41"/>
      <c r="J18" s="42"/>
    </row>
    <row r="19" spans="1:10" ht="12.75">
      <c r="A19" s="8" t="s">
        <v>23</v>
      </c>
      <c r="B19" s="33">
        <v>478</v>
      </c>
      <c r="C19" s="38"/>
      <c r="D19" s="34">
        <v>157</v>
      </c>
      <c r="E19" s="32"/>
      <c r="F19" s="33">
        <f>SUM(B19:D19)</f>
        <v>635</v>
      </c>
      <c r="G19" s="22">
        <f>F19/10</f>
        <v>63.5</v>
      </c>
      <c r="H19" s="41"/>
      <c r="I19" s="41"/>
      <c r="J19" s="42"/>
    </row>
    <row r="20" spans="1:10" ht="12.75">
      <c r="A20" s="8" t="s">
        <v>24</v>
      </c>
      <c r="B20" s="33">
        <v>191</v>
      </c>
      <c r="C20" s="38"/>
      <c r="D20" s="34">
        <v>107</v>
      </c>
      <c r="E20" s="32"/>
      <c r="F20" s="33">
        <f>SUM(B20:D20)</f>
        <v>298</v>
      </c>
      <c r="G20" s="22">
        <f>F20/10</f>
        <v>29.8</v>
      </c>
      <c r="H20" s="41"/>
      <c r="I20" s="41"/>
      <c r="J20" s="42"/>
    </row>
    <row r="21" spans="1:10" ht="12.75">
      <c r="A21" s="8" t="s">
        <v>25</v>
      </c>
      <c r="B21" s="33">
        <v>65</v>
      </c>
      <c r="C21" s="38"/>
      <c r="D21" s="34">
        <v>91</v>
      </c>
      <c r="E21" s="32"/>
      <c r="F21" s="33">
        <f>SUM(B21:D21)</f>
        <v>156</v>
      </c>
      <c r="G21" s="22">
        <f>F21/10</f>
        <v>15.6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33.92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37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68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8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71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69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1" t="s">
        <v>70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72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/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73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74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27">
      <selection activeCell="B51" sqref="B51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55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56</v>
      </c>
      <c r="C15" s="29"/>
      <c r="D15" s="20" t="s">
        <v>57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3</v>
      </c>
      <c r="C17" s="38"/>
      <c r="D17" s="34">
        <v>4</v>
      </c>
      <c r="E17" s="32"/>
      <c r="F17" s="33">
        <f>SUM(B17:D17)</f>
        <v>7</v>
      </c>
      <c r="G17" s="22">
        <f>F17/10</f>
        <v>0.7</v>
      </c>
      <c r="H17" s="41"/>
      <c r="I17" s="41"/>
      <c r="J17" s="42"/>
    </row>
    <row r="18" spans="1:10" ht="12.75">
      <c r="A18" s="8" t="s">
        <v>22</v>
      </c>
      <c r="B18" s="33">
        <v>3</v>
      </c>
      <c r="C18" s="38"/>
      <c r="D18" s="34">
        <v>4</v>
      </c>
      <c r="E18" s="32"/>
      <c r="F18" s="33">
        <f>SUM(B18:D18)</f>
        <v>7</v>
      </c>
      <c r="G18" s="22">
        <f>F18/10</f>
        <v>0.7</v>
      </c>
      <c r="H18" s="41"/>
      <c r="I18" s="41"/>
      <c r="J18" s="42"/>
    </row>
    <row r="19" spans="1:10" ht="12.75">
      <c r="A19" s="8" t="s">
        <v>23</v>
      </c>
      <c r="B19" s="33">
        <v>2</v>
      </c>
      <c r="C19" s="38"/>
      <c r="D19" s="34">
        <v>3</v>
      </c>
      <c r="E19" s="32"/>
      <c r="F19" s="33">
        <f>SUM(B19:D19)</f>
        <v>5</v>
      </c>
      <c r="G19" s="22">
        <f>F19/10</f>
        <v>0.5</v>
      </c>
      <c r="H19" s="41"/>
      <c r="I19" s="41"/>
      <c r="J19" s="42"/>
    </row>
    <row r="20" spans="1:10" ht="12.75">
      <c r="A20" s="8" t="s">
        <v>24</v>
      </c>
      <c r="B20" s="33">
        <v>3</v>
      </c>
      <c r="C20" s="38"/>
      <c r="D20" s="34">
        <v>4</v>
      </c>
      <c r="E20" s="32"/>
      <c r="F20" s="33">
        <f>SUM(B20:D20)</f>
        <v>7</v>
      </c>
      <c r="G20" s="22">
        <f>F20/10</f>
        <v>0.7</v>
      </c>
      <c r="H20" s="41"/>
      <c r="I20" s="41"/>
      <c r="J20" s="42"/>
    </row>
    <row r="21" spans="1:10" ht="12.75">
      <c r="A21" s="8" t="s">
        <v>25</v>
      </c>
      <c r="B21" s="33">
        <v>4</v>
      </c>
      <c r="C21" s="38"/>
      <c r="D21" s="34">
        <v>2</v>
      </c>
      <c r="E21" s="32"/>
      <c r="F21" s="33">
        <f>SUM(B21:D21)</f>
        <v>6</v>
      </c>
      <c r="G21" s="22">
        <f>F21/10</f>
        <v>0.6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0.6399999999999999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76"/>
      <c r="C25" s="76" t="s">
        <v>12</v>
      </c>
      <c r="D25" s="76" t="s">
        <v>13</v>
      </c>
      <c r="E25" s="76"/>
      <c r="F25" s="76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77"/>
      <c r="C26" s="46">
        <v>41.54</v>
      </c>
      <c r="D26" s="47">
        <v>286</v>
      </c>
      <c r="E26" s="2"/>
      <c r="F26" s="44">
        <v>2</v>
      </c>
      <c r="G26" s="22">
        <f>F26/D26*100</f>
        <v>0.6993006993006993</v>
      </c>
      <c r="H26" s="2"/>
      <c r="I26" s="2"/>
      <c r="J26" s="5"/>
    </row>
    <row r="27" spans="1:10" ht="12.75">
      <c r="A27" s="8" t="s">
        <v>22</v>
      </c>
      <c r="B27" s="77"/>
      <c r="C27" s="46">
        <v>36.5</v>
      </c>
      <c r="D27" s="47">
        <v>258</v>
      </c>
      <c r="E27" s="2"/>
      <c r="F27" s="44">
        <v>0</v>
      </c>
      <c r="G27" s="22">
        <f>F27/D27*100</f>
        <v>0</v>
      </c>
      <c r="H27" s="2"/>
      <c r="I27" s="2"/>
      <c r="J27" s="5"/>
    </row>
    <row r="28" spans="1:10" ht="12.75">
      <c r="A28" s="8" t="s">
        <v>23</v>
      </c>
      <c r="B28" s="77"/>
      <c r="C28" s="46">
        <v>35.7</v>
      </c>
      <c r="D28" s="47">
        <v>227</v>
      </c>
      <c r="E28" s="2"/>
      <c r="F28" s="44">
        <v>1</v>
      </c>
      <c r="G28" s="22">
        <f>F28/D28*100</f>
        <v>0.4405286343612335</v>
      </c>
      <c r="H28" s="2"/>
      <c r="I28" s="2"/>
      <c r="J28" s="5"/>
    </row>
    <row r="29" spans="1:10" ht="12.75">
      <c r="A29" s="8" t="s">
        <v>24</v>
      </c>
      <c r="B29" s="77"/>
      <c r="C29" s="46">
        <v>44.01</v>
      </c>
      <c r="D29" s="47">
        <v>284</v>
      </c>
      <c r="E29" s="2"/>
      <c r="F29" s="44">
        <v>3</v>
      </c>
      <c r="G29" s="22">
        <f>F29/D29*100</f>
        <v>1.056338028169014</v>
      </c>
      <c r="H29" s="2"/>
      <c r="I29" s="2"/>
      <c r="J29" s="5"/>
    </row>
    <row r="30" spans="1:10" ht="12.75">
      <c r="A30" s="8" t="s">
        <v>25</v>
      </c>
      <c r="B30" s="77"/>
      <c r="C30" s="46">
        <v>30.89</v>
      </c>
      <c r="D30" s="47">
        <v>201</v>
      </c>
      <c r="E30" s="2"/>
      <c r="F30" s="44">
        <v>2</v>
      </c>
      <c r="G30" s="22">
        <f>F30/D30*100</f>
        <v>0.9950248756218906</v>
      </c>
      <c r="H30" s="2"/>
      <c r="I30" s="2"/>
      <c r="J30" s="5"/>
    </row>
    <row r="31" spans="1:10" ht="12.75">
      <c r="A31" s="8"/>
      <c r="B31" s="77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>
        <f>AVERAGE(D26:D31)</f>
        <v>251.2</v>
      </c>
      <c r="E32" s="2"/>
      <c r="F32" s="48">
        <f>AVERAGE(F26:F31)</f>
        <v>1.6</v>
      </c>
      <c r="G32" s="22">
        <f>F32/D32*100</f>
        <v>0.6369426751592357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58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58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58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58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58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/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5" t="s">
        <v>60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/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4" t="s">
        <v>59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4" t="s">
        <v>63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/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61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62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74" t="s">
        <v>64</v>
      </c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1">
      <selection activeCell="I28" sqref="I2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28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46</v>
      </c>
      <c r="C15" s="29"/>
      <c r="D15" s="20" t="s">
        <v>47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1</v>
      </c>
      <c r="C17" s="38"/>
      <c r="D17" s="34">
        <v>5</v>
      </c>
      <c r="E17" s="32"/>
      <c r="F17" s="33">
        <f>SUM(B17:D17)</f>
        <v>6</v>
      </c>
      <c r="G17" s="22">
        <f>F17/10</f>
        <v>0.6</v>
      </c>
      <c r="H17" s="41"/>
      <c r="I17" s="41"/>
      <c r="J17" s="42"/>
    </row>
    <row r="18" spans="1:10" ht="12.75">
      <c r="A18" s="8" t="s">
        <v>22</v>
      </c>
      <c r="B18" s="33">
        <v>1</v>
      </c>
      <c r="C18" s="38"/>
      <c r="D18" s="34">
        <v>2</v>
      </c>
      <c r="E18" s="32"/>
      <c r="F18" s="33">
        <f>SUM(B18:D18)</f>
        <v>3</v>
      </c>
      <c r="G18" s="22">
        <f>F18/10</f>
        <v>0.3</v>
      </c>
      <c r="H18" s="41"/>
      <c r="I18" s="41"/>
      <c r="J18" s="42"/>
    </row>
    <row r="19" spans="1:10" ht="12.75">
      <c r="A19" s="8" t="s">
        <v>23</v>
      </c>
      <c r="B19" s="33">
        <v>7</v>
      </c>
      <c r="C19" s="38"/>
      <c r="D19" s="34">
        <v>2</v>
      </c>
      <c r="E19" s="32"/>
      <c r="F19" s="33">
        <f>SUM(B19:D19)</f>
        <v>9</v>
      </c>
      <c r="G19" s="22">
        <f>F19/10</f>
        <v>0.9</v>
      </c>
      <c r="H19" s="41"/>
      <c r="I19" s="41"/>
      <c r="J19" s="42"/>
    </row>
    <row r="20" spans="1:10" ht="12.75">
      <c r="A20" s="8" t="s">
        <v>24</v>
      </c>
      <c r="B20" s="33">
        <v>2</v>
      </c>
      <c r="C20" s="38"/>
      <c r="D20" s="34">
        <v>2</v>
      </c>
      <c r="E20" s="32"/>
      <c r="F20" s="33">
        <f>SUM(B20:D20)</f>
        <v>4</v>
      </c>
      <c r="G20" s="22">
        <f>F20/10</f>
        <v>0.4</v>
      </c>
      <c r="H20" s="41"/>
      <c r="I20" s="41"/>
      <c r="J20" s="42"/>
    </row>
    <row r="21" spans="1:10" ht="12.75">
      <c r="A21" s="8" t="s">
        <v>25</v>
      </c>
      <c r="B21" s="33">
        <v>1</v>
      </c>
      <c r="C21" s="38"/>
      <c r="D21" s="34">
        <v>1</v>
      </c>
      <c r="E21" s="32"/>
      <c r="F21" s="33">
        <f>SUM(B21:D21)</f>
        <v>2</v>
      </c>
      <c r="G21" s="22">
        <f>F21/10</f>
        <v>0.2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0.48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48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48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48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48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48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49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50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51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3" t="s">
        <v>52</v>
      </c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/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3" t="s">
        <v>53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3" t="s">
        <v>54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/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B9">
      <selection activeCell="D58" sqref="D58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ht="46.5" customHeight="1" thickBot="1"/>
    <row r="5" spans="1:10" ht="15.75">
      <c r="A5" s="12" t="s">
        <v>17</v>
      </c>
      <c r="B5" s="15"/>
      <c r="C5" s="17" t="s">
        <v>20</v>
      </c>
      <c r="D5" s="3"/>
      <c r="E5" s="3"/>
      <c r="F5" s="3"/>
      <c r="G5" s="3"/>
      <c r="H5" s="15"/>
      <c r="I5" s="35" t="s">
        <v>16</v>
      </c>
      <c r="J5" s="49" t="s">
        <v>29</v>
      </c>
    </row>
    <row r="6" spans="1:10" ht="12.75">
      <c r="A6" s="4"/>
      <c r="B6" s="2"/>
      <c r="C6" s="27"/>
      <c r="D6" s="2"/>
      <c r="E6" s="2"/>
      <c r="F6" s="2"/>
      <c r="G6" s="2"/>
      <c r="H6" s="2"/>
      <c r="I6" s="2"/>
      <c r="J6" s="5"/>
    </row>
    <row r="7" spans="1:10" ht="15.75">
      <c r="A7" s="11" t="s">
        <v>0</v>
      </c>
      <c r="B7" s="85" t="s">
        <v>27</v>
      </c>
      <c r="C7" s="86"/>
      <c r="D7" s="2"/>
      <c r="E7" s="2"/>
      <c r="F7" s="2"/>
      <c r="G7" s="2"/>
      <c r="H7" s="14"/>
      <c r="I7" s="13" t="s">
        <v>3</v>
      </c>
      <c r="J7" s="16">
        <v>7</v>
      </c>
    </row>
    <row r="8" spans="1:10" ht="12.75">
      <c r="A8" s="4"/>
      <c r="B8" s="2"/>
      <c r="C8" s="27"/>
      <c r="D8" s="2"/>
      <c r="E8" s="2"/>
      <c r="F8" s="2"/>
      <c r="G8" s="2"/>
      <c r="H8" s="2"/>
      <c r="I8" s="2"/>
      <c r="J8" s="5"/>
    </row>
    <row r="9" spans="1:10" ht="15.75">
      <c r="A9" s="11" t="s">
        <v>18</v>
      </c>
      <c r="B9" s="87" t="s">
        <v>26</v>
      </c>
      <c r="C9" s="88"/>
      <c r="D9" s="1"/>
      <c r="E9" s="18"/>
      <c r="F9" s="18"/>
      <c r="G9" s="14"/>
      <c r="H9" s="14"/>
      <c r="I9" s="13" t="s">
        <v>4</v>
      </c>
      <c r="J9" s="21">
        <v>5</v>
      </c>
    </row>
    <row r="10" spans="1:10" ht="12.75">
      <c r="A10" s="4"/>
      <c r="B10" s="2"/>
      <c r="C10" s="27"/>
      <c r="D10" s="2"/>
      <c r="E10" s="2"/>
      <c r="F10" s="2"/>
      <c r="G10" s="2"/>
      <c r="H10" s="2"/>
      <c r="I10" s="2"/>
      <c r="J10" s="5"/>
    </row>
    <row r="11" spans="1:10" ht="12.75">
      <c r="A11" s="4"/>
      <c r="B11" s="2"/>
      <c r="C11" s="27"/>
      <c r="D11" s="2"/>
      <c r="E11" s="2"/>
      <c r="F11" s="2"/>
      <c r="G11" s="2"/>
      <c r="H11" s="2"/>
      <c r="I11" s="2"/>
      <c r="J11" s="5"/>
    </row>
    <row r="12" spans="1:10" ht="12.75">
      <c r="A12" s="4"/>
      <c r="B12" s="2"/>
      <c r="C12" s="27"/>
      <c r="D12" s="2"/>
      <c r="E12" s="2"/>
      <c r="F12" s="2"/>
      <c r="G12" s="2"/>
      <c r="H12" s="2"/>
      <c r="I12" s="2"/>
      <c r="J12" s="5"/>
    </row>
    <row r="13" spans="1:10" ht="12.75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4"/>
      <c r="B14" s="2"/>
      <c r="C14" s="27"/>
      <c r="D14" s="2"/>
      <c r="E14" s="2"/>
      <c r="F14" s="2"/>
      <c r="G14" s="2"/>
      <c r="H14" s="2"/>
      <c r="I14" s="2"/>
      <c r="J14" s="5"/>
    </row>
    <row r="15" spans="1:10" ht="25.5">
      <c r="A15" s="36" t="s">
        <v>15</v>
      </c>
      <c r="B15" s="20" t="s">
        <v>30</v>
      </c>
      <c r="C15" s="29"/>
      <c r="D15" s="20" t="s">
        <v>31</v>
      </c>
      <c r="E15" s="37"/>
      <c r="F15" s="28" t="s">
        <v>7</v>
      </c>
      <c r="G15" s="20" t="s">
        <v>14</v>
      </c>
      <c r="H15" s="39"/>
      <c r="I15" s="39"/>
      <c r="J15" s="40"/>
    </row>
    <row r="16" spans="1:10" ht="12.75">
      <c r="A16" s="7"/>
      <c r="B16" s="30"/>
      <c r="C16" s="31"/>
      <c r="D16" s="30"/>
      <c r="E16" s="32"/>
      <c r="F16" s="30"/>
      <c r="G16" s="19"/>
      <c r="H16" s="41"/>
      <c r="I16" s="41"/>
      <c r="J16" s="42"/>
    </row>
    <row r="17" spans="1:10" ht="12.75" customHeight="1">
      <c r="A17" s="8" t="s">
        <v>21</v>
      </c>
      <c r="B17" s="33">
        <v>2</v>
      </c>
      <c r="C17" s="38"/>
      <c r="D17" s="34">
        <v>2</v>
      </c>
      <c r="E17" s="32"/>
      <c r="F17" s="33">
        <f>SUM(B17:D17)</f>
        <v>4</v>
      </c>
      <c r="G17" s="22">
        <f>F17/10</f>
        <v>0.4</v>
      </c>
      <c r="H17" s="41"/>
      <c r="I17" s="41"/>
      <c r="J17" s="42"/>
    </row>
    <row r="18" spans="1:10" ht="12.75">
      <c r="A18" s="8" t="s">
        <v>22</v>
      </c>
      <c r="B18" s="33">
        <v>0</v>
      </c>
      <c r="C18" s="38"/>
      <c r="D18" s="34">
        <v>1</v>
      </c>
      <c r="E18" s="32"/>
      <c r="F18" s="33">
        <f>SUM(B18:D18)</f>
        <v>1</v>
      </c>
      <c r="G18" s="22">
        <f>F18/10</f>
        <v>0.1</v>
      </c>
      <c r="H18" s="41"/>
      <c r="I18" s="41"/>
      <c r="J18" s="42"/>
    </row>
    <row r="19" spans="1:10" ht="12.75">
      <c r="A19" s="8" t="s">
        <v>23</v>
      </c>
      <c r="B19" s="33">
        <v>1</v>
      </c>
      <c r="C19" s="38"/>
      <c r="D19" s="34">
        <v>0</v>
      </c>
      <c r="E19" s="32"/>
      <c r="F19" s="33">
        <f>SUM(B19:D19)</f>
        <v>1</v>
      </c>
      <c r="G19" s="22">
        <f>F19/10</f>
        <v>0.1</v>
      </c>
      <c r="H19" s="41"/>
      <c r="I19" s="41"/>
      <c r="J19" s="42"/>
    </row>
    <row r="20" spans="1:10" ht="12.75">
      <c r="A20" s="8" t="s">
        <v>24</v>
      </c>
      <c r="B20" s="33">
        <v>1</v>
      </c>
      <c r="C20" s="38"/>
      <c r="D20" s="34">
        <v>0</v>
      </c>
      <c r="E20" s="32"/>
      <c r="F20" s="33">
        <f>SUM(B20:D20)</f>
        <v>1</v>
      </c>
      <c r="G20" s="22">
        <f>F20/10</f>
        <v>0.1</v>
      </c>
      <c r="H20" s="41"/>
      <c r="I20" s="41"/>
      <c r="J20" s="42"/>
    </row>
    <row r="21" spans="1:10" ht="12.75">
      <c r="A21" s="8" t="s">
        <v>25</v>
      </c>
      <c r="B21" s="33">
        <v>2</v>
      </c>
      <c r="C21" s="38"/>
      <c r="D21" s="34">
        <v>2</v>
      </c>
      <c r="E21" s="32"/>
      <c r="F21" s="33">
        <f>SUM(B21:D21)</f>
        <v>4</v>
      </c>
      <c r="G21" s="22">
        <f>F21/10</f>
        <v>0.4</v>
      </c>
      <c r="H21" s="41"/>
      <c r="I21" s="41"/>
      <c r="J21" s="42"/>
    </row>
    <row r="22" spans="1:10" ht="12.75">
      <c r="A22" s="8"/>
      <c r="B22" s="33"/>
      <c r="C22" s="38"/>
      <c r="D22" s="34"/>
      <c r="E22" s="32"/>
      <c r="F22" s="33"/>
      <c r="G22" s="22"/>
      <c r="H22" s="41"/>
      <c r="I22" s="41"/>
      <c r="J22" s="42"/>
    </row>
    <row r="23" spans="1:10" ht="12.75">
      <c r="A23" s="25" t="s">
        <v>6</v>
      </c>
      <c r="B23" s="24"/>
      <c r="C23" s="27"/>
      <c r="D23" s="2"/>
      <c r="E23" s="2"/>
      <c r="F23" s="23"/>
      <c r="G23" s="22">
        <f>AVERAGE(G17:G21)</f>
        <v>0.22000000000000003</v>
      </c>
      <c r="H23" s="2"/>
      <c r="I23" s="2"/>
      <c r="J23" s="5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5"/>
    </row>
    <row r="25" spans="1:10" ht="25.5">
      <c r="A25" s="43" t="s">
        <v>10</v>
      </c>
      <c r="B25" s="44" t="s">
        <v>8</v>
      </c>
      <c r="C25" s="45" t="s">
        <v>12</v>
      </c>
      <c r="D25" s="45" t="s">
        <v>13</v>
      </c>
      <c r="E25" s="2"/>
      <c r="F25" s="45" t="s">
        <v>11</v>
      </c>
      <c r="G25" s="20" t="s">
        <v>9</v>
      </c>
      <c r="H25" s="2"/>
      <c r="I25" s="2"/>
      <c r="J25" s="5"/>
    </row>
    <row r="26" spans="1:10" ht="12.75">
      <c r="A26" s="8" t="s">
        <v>21</v>
      </c>
      <c r="B26" s="44"/>
      <c r="C26" s="46"/>
      <c r="D26" s="47">
        <f>IF(C26=0,"",C26/B26*30)</f>
      </c>
      <c r="E26" s="2"/>
      <c r="F26" s="44">
        <v>0</v>
      </c>
      <c r="G26" s="22">
        <f>IF(F26=0,"",D26*100)</f>
      </c>
      <c r="H26" s="2"/>
      <c r="I26" s="2"/>
      <c r="J26" s="5"/>
    </row>
    <row r="27" spans="1:10" ht="12.75">
      <c r="A27" s="8" t="s">
        <v>22</v>
      </c>
      <c r="B27" s="44"/>
      <c r="C27" s="46"/>
      <c r="D27" s="47">
        <f>IF(C27=0,"",C27/B27*30)</f>
      </c>
      <c r="E27" s="2"/>
      <c r="F27" s="44">
        <v>0</v>
      </c>
      <c r="G27" s="22">
        <f>IF(F27=0,"",D27*100)</f>
      </c>
      <c r="H27" s="2"/>
      <c r="I27" s="2"/>
      <c r="J27" s="5"/>
    </row>
    <row r="28" spans="1:10" ht="12.75">
      <c r="A28" s="8" t="s">
        <v>23</v>
      </c>
      <c r="B28" s="44"/>
      <c r="C28" s="46"/>
      <c r="D28" s="47">
        <f>IF(C28=0,"",C28/B28*30)</f>
      </c>
      <c r="E28" s="2"/>
      <c r="F28" s="44">
        <v>0</v>
      </c>
      <c r="G28" s="22">
        <f>IF(F28=0,"",D28*100)</f>
      </c>
      <c r="H28" s="2"/>
      <c r="I28" s="2"/>
      <c r="J28" s="5"/>
    </row>
    <row r="29" spans="1:10" ht="12.75">
      <c r="A29" s="8" t="s">
        <v>24</v>
      </c>
      <c r="B29" s="44"/>
      <c r="C29" s="46"/>
      <c r="D29" s="47">
        <f>IF(C29=0,"",C29/B29*30)</f>
      </c>
      <c r="E29" s="2"/>
      <c r="F29" s="44">
        <v>0</v>
      </c>
      <c r="G29" s="22">
        <f>IF(F29=0,"",D29*100)</f>
      </c>
      <c r="H29" s="2"/>
      <c r="I29" s="2"/>
      <c r="J29" s="5"/>
    </row>
    <row r="30" spans="1:10" ht="12.75">
      <c r="A30" s="8" t="s">
        <v>25</v>
      </c>
      <c r="B30" s="44"/>
      <c r="C30" s="46"/>
      <c r="D30" s="47">
        <f>IF(C30=0,"",C30/B30*30)</f>
      </c>
      <c r="E30" s="2"/>
      <c r="F30" s="44">
        <v>0</v>
      </c>
      <c r="G30" s="22">
        <f>IF(F30=0,"",D30*100)</f>
      </c>
      <c r="H30" s="2"/>
      <c r="I30" s="2"/>
      <c r="J30" s="5"/>
    </row>
    <row r="31" spans="1:10" ht="12.75">
      <c r="A31" s="8"/>
      <c r="B31" s="44"/>
      <c r="C31" s="46"/>
      <c r="D31" s="47"/>
      <c r="E31" s="2"/>
      <c r="F31" s="44"/>
      <c r="G31" s="22"/>
      <c r="H31" s="2"/>
      <c r="I31" s="2"/>
      <c r="J31" s="5"/>
    </row>
    <row r="32" spans="1:10" ht="12.75">
      <c r="A32" s="25" t="s">
        <v>6</v>
      </c>
      <c r="B32" s="2"/>
      <c r="C32" s="27"/>
      <c r="D32" s="47" t="e">
        <f>AVERAGE(D26:D31)</f>
        <v>#DIV/0!</v>
      </c>
      <c r="E32" s="2"/>
      <c r="F32" s="48">
        <f>AVERAGE(F26:F31)</f>
        <v>0</v>
      </c>
      <c r="G32" s="22" t="e">
        <f>F32/D32*100</f>
        <v>#DIV/0!</v>
      </c>
      <c r="H32" s="2"/>
      <c r="I32" s="2"/>
      <c r="J32" s="5"/>
    </row>
    <row r="33" spans="1:10" ht="12.75">
      <c r="A33" s="4"/>
      <c r="B33" s="2"/>
      <c r="C33" s="27"/>
      <c r="D33" s="2"/>
      <c r="E33" s="2"/>
      <c r="F33" s="2"/>
      <c r="G33" s="2"/>
      <c r="H33" s="2"/>
      <c r="I33" s="2"/>
      <c r="J33" s="5"/>
    </row>
    <row r="34" spans="1:10" ht="12.75">
      <c r="A34" s="4"/>
      <c r="B34" s="2"/>
      <c r="C34" s="27"/>
      <c r="D34" s="2"/>
      <c r="E34" s="2"/>
      <c r="F34" s="2"/>
      <c r="G34" s="2"/>
      <c r="H34" s="2"/>
      <c r="I34" s="2"/>
      <c r="J34" s="5"/>
    </row>
    <row r="35" spans="1:10" ht="12.75" customHeight="1">
      <c r="A35" s="9" t="s">
        <v>1</v>
      </c>
      <c r="B35" s="50" t="s">
        <v>36</v>
      </c>
      <c r="C35" s="67" t="s">
        <v>38</v>
      </c>
      <c r="D35" s="51"/>
      <c r="E35" s="51"/>
      <c r="F35" s="51"/>
      <c r="G35" s="51"/>
      <c r="H35" s="51"/>
      <c r="I35" s="51"/>
      <c r="J35" s="52"/>
    </row>
    <row r="36" spans="1:10" ht="12.75">
      <c r="A36" s="4"/>
      <c r="B36" s="65" t="s">
        <v>32</v>
      </c>
      <c r="C36" s="68" t="s">
        <v>37</v>
      </c>
      <c r="D36" s="53"/>
      <c r="E36" s="53"/>
      <c r="F36" s="53"/>
      <c r="G36" s="53"/>
      <c r="H36" s="53"/>
      <c r="I36" s="53"/>
      <c r="J36" s="54"/>
    </row>
    <row r="37" spans="1:10" ht="12.75">
      <c r="A37" s="4"/>
      <c r="B37" s="65" t="s">
        <v>33</v>
      </c>
      <c r="C37" s="68" t="s">
        <v>37</v>
      </c>
      <c r="D37" s="53"/>
      <c r="E37" s="53"/>
      <c r="F37" s="53"/>
      <c r="G37" s="53"/>
      <c r="H37" s="53"/>
      <c r="I37" s="53"/>
      <c r="J37" s="54"/>
    </row>
    <row r="38" spans="1:10" ht="12.75">
      <c r="A38" s="4"/>
      <c r="B38" s="65" t="s">
        <v>34</v>
      </c>
      <c r="C38" s="68" t="s">
        <v>37</v>
      </c>
      <c r="D38" s="53"/>
      <c r="E38" s="53"/>
      <c r="F38" s="53"/>
      <c r="G38" s="53"/>
      <c r="H38" s="53"/>
      <c r="I38" s="53"/>
      <c r="J38" s="54"/>
    </row>
    <row r="39" spans="1:10" ht="12.75">
      <c r="A39" s="4"/>
      <c r="B39" s="66" t="s">
        <v>35</v>
      </c>
      <c r="C39" s="69" t="s">
        <v>37</v>
      </c>
      <c r="D39" s="55"/>
      <c r="E39" s="55"/>
      <c r="F39" s="55"/>
      <c r="G39" s="55"/>
      <c r="H39" s="55"/>
      <c r="I39" s="55"/>
      <c r="J39" s="56"/>
    </row>
    <row r="40" spans="1:10" ht="12.75">
      <c r="A40" s="4"/>
      <c r="B40" s="2"/>
      <c r="C40" s="27"/>
      <c r="D40" s="2"/>
      <c r="E40" s="2"/>
      <c r="F40" s="2"/>
      <c r="G40" s="2"/>
      <c r="H40" s="2"/>
      <c r="I40" s="2"/>
      <c r="J40" s="5"/>
    </row>
    <row r="41" spans="1:10" ht="12.75">
      <c r="A41" s="4"/>
      <c r="B41" s="2"/>
      <c r="C41" s="27"/>
      <c r="D41" s="2"/>
      <c r="E41" s="2"/>
      <c r="F41" s="2"/>
      <c r="G41" s="2"/>
      <c r="H41" s="2"/>
      <c r="I41" s="2"/>
      <c r="J41" s="5"/>
    </row>
    <row r="42" spans="1:10" ht="12.75" customHeight="1">
      <c r="A42" s="10" t="s">
        <v>2</v>
      </c>
      <c r="B42" s="70" t="s">
        <v>41</v>
      </c>
      <c r="C42" s="57"/>
      <c r="D42" s="57"/>
      <c r="E42" s="57"/>
      <c r="F42" s="57"/>
      <c r="G42" s="57"/>
      <c r="H42" s="57"/>
      <c r="I42" s="57"/>
      <c r="J42" s="58"/>
    </row>
    <row r="43" spans="1:10" ht="12.75" customHeight="1">
      <c r="A43" s="4"/>
      <c r="B43" s="71" t="s">
        <v>40</v>
      </c>
      <c r="C43" s="60"/>
      <c r="D43" s="60"/>
      <c r="E43" s="60"/>
      <c r="F43" s="60"/>
      <c r="G43" s="60"/>
      <c r="H43" s="60"/>
      <c r="I43" s="60"/>
      <c r="J43" s="61"/>
    </row>
    <row r="44" spans="1:10" ht="12.75" customHeight="1">
      <c r="A44" s="4"/>
      <c r="B44" s="73" t="s">
        <v>39</v>
      </c>
      <c r="C44" s="60"/>
      <c r="D44" s="60"/>
      <c r="E44" s="60"/>
      <c r="F44" s="60"/>
      <c r="G44" s="60"/>
      <c r="H44" s="60"/>
      <c r="I44" s="60"/>
      <c r="J44" s="61"/>
    </row>
    <row r="45" spans="1:10" ht="12.75">
      <c r="A45" s="4"/>
      <c r="B45" s="72"/>
      <c r="C45" s="60"/>
      <c r="D45" s="60"/>
      <c r="E45" s="60"/>
      <c r="F45" s="60"/>
      <c r="G45" s="60"/>
      <c r="H45" s="60"/>
      <c r="I45" s="60"/>
      <c r="J45" s="61"/>
    </row>
    <row r="46" spans="1:10" ht="12.75" customHeight="1">
      <c r="A46" s="4"/>
      <c r="B46" s="73" t="s">
        <v>42</v>
      </c>
      <c r="C46" s="60"/>
      <c r="D46" s="60"/>
      <c r="E46" s="60"/>
      <c r="F46" s="60"/>
      <c r="G46" s="60"/>
      <c r="H46" s="60"/>
      <c r="I46" s="60"/>
      <c r="J46" s="61"/>
    </row>
    <row r="47" spans="1:10" ht="12.75">
      <c r="A47" s="4"/>
      <c r="B47" s="74" t="s">
        <v>43</v>
      </c>
      <c r="C47" s="60"/>
      <c r="D47" s="60"/>
      <c r="E47" s="60"/>
      <c r="F47" s="60"/>
      <c r="G47" s="60"/>
      <c r="H47" s="60"/>
      <c r="I47" s="60"/>
      <c r="J47" s="61"/>
    </row>
    <row r="48" spans="1:10" ht="12.75">
      <c r="A48" s="4"/>
      <c r="B48" s="74" t="s">
        <v>44</v>
      </c>
      <c r="C48" s="60"/>
      <c r="D48" s="60"/>
      <c r="E48" s="60"/>
      <c r="F48" s="60"/>
      <c r="G48" s="60"/>
      <c r="H48" s="60"/>
      <c r="I48" s="60"/>
      <c r="J48" s="61"/>
    </row>
    <row r="49" spans="1:10" ht="12.75">
      <c r="A49" s="4"/>
      <c r="B49" s="74" t="s">
        <v>45</v>
      </c>
      <c r="C49" s="60"/>
      <c r="D49" s="60"/>
      <c r="E49" s="60"/>
      <c r="F49" s="60"/>
      <c r="G49" s="60"/>
      <c r="H49" s="60"/>
      <c r="I49" s="60"/>
      <c r="J49" s="61"/>
    </row>
    <row r="50" spans="1:10" ht="12.75">
      <c r="A50" s="4"/>
      <c r="B50" s="59"/>
      <c r="C50" s="60"/>
      <c r="D50" s="60"/>
      <c r="E50" s="60"/>
      <c r="F50" s="60"/>
      <c r="G50" s="60"/>
      <c r="H50" s="60"/>
      <c r="I50" s="60"/>
      <c r="J50" s="61"/>
    </row>
    <row r="51" spans="1:10" ht="12.75">
      <c r="A51" s="4"/>
      <c r="B51" s="59"/>
      <c r="C51" s="60"/>
      <c r="D51" s="60"/>
      <c r="E51" s="60"/>
      <c r="F51" s="60"/>
      <c r="G51" s="60"/>
      <c r="H51" s="60"/>
      <c r="I51" s="60"/>
      <c r="J51" s="61"/>
    </row>
    <row r="52" spans="1:10" ht="12.75">
      <c r="A52" s="4"/>
      <c r="B52" s="59"/>
      <c r="C52" s="60"/>
      <c r="D52" s="60"/>
      <c r="E52" s="60"/>
      <c r="F52" s="60"/>
      <c r="G52" s="60"/>
      <c r="H52" s="60"/>
      <c r="I52" s="60"/>
      <c r="J52" s="61"/>
    </row>
    <row r="53" spans="1:10" ht="12.75">
      <c r="A53" s="4"/>
      <c r="B53" s="59"/>
      <c r="C53" s="60"/>
      <c r="D53" s="60"/>
      <c r="E53" s="60"/>
      <c r="F53" s="60"/>
      <c r="G53" s="60"/>
      <c r="H53" s="60"/>
      <c r="I53" s="60"/>
      <c r="J53" s="61"/>
    </row>
    <row r="54" spans="1:10" ht="12.75">
      <c r="A54" s="4"/>
      <c r="B54" s="59"/>
      <c r="C54" s="60"/>
      <c r="D54" s="60"/>
      <c r="E54" s="60"/>
      <c r="F54" s="60"/>
      <c r="G54" s="60"/>
      <c r="H54" s="60"/>
      <c r="I54" s="60"/>
      <c r="J54" s="61"/>
    </row>
    <row r="55" spans="1:10" ht="13.5" thickBot="1">
      <c r="A55" s="6"/>
      <c r="B55" s="62"/>
      <c r="C55" s="63"/>
      <c r="D55" s="63"/>
      <c r="E55" s="63"/>
      <c r="F55" s="63"/>
      <c r="G55" s="63"/>
      <c r="H55" s="63"/>
      <c r="I55" s="63"/>
      <c r="J55" s="64"/>
    </row>
  </sheetData>
  <sheetProtection/>
  <mergeCells count="4">
    <mergeCell ref="A2:J3"/>
    <mergeCell ref="B7:C7"/>
    <mergeCell ref="B9:C9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Maude Buchwalder</cp:lastModifiedBy>
  <cp:lastPrinted>2010-05-06T05:34:22Z</cp:lastPrinted>
  <dcterms:created xsi:type="dcterms:W3CDTF">2010-03-17T05:53:09Z</dcterms:created>
  <dcterms:modified xsi:type="dcterms:W3CDTF">2010-11-30T14:29:40Z</dcterms:modified>
  <cp:category/>
  <cp:version/>
  <cp:contentType/>
  <cp:contentStatus/>
</cp:coreProperties>
</file>