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frij.sharepoint.com/sites/DptConseils/Documents partages/2650 Bien dans ses bottes/3 StrataFRI/"/>
    </mc:Choice>
  </mc:AlternateContent>
  <xr:revisionPtr revIDLastSave="237" documentId="8_{B9D36CA7-DFC5-43BD-A2CC-C4B4355983F2}" xr6:coauthVersionLast="47" xr6:coauthVersionMax="47" xr10:uidLastSave="{9A1AA0C1-A815-4EC2-9ED6-7D323EA4A795}"/>
  <bookViews>
    <workbookView xWindow="28680" yWindow="-120" windowWidth="29040" windowHeight="15720" xr2:uid="{00000000-000D-0000-FFFF-FFFF00000000}"/>
  </bookViews>
  <sheets>
    <sheet name="1b Situation - exploitant-e A" sheetId="9" r:id="rId1"/>
    <sheet name="1b Situation - exploitant-e B" sheetId="17" r:id="rId2"/>
    <sheet name="1b Situation - exploitant-e C" sheetId="18" r:id="rId3"/>
    <sheet name="1b Situation - exploitant-e D" sheetId="19" r:id="rId4"/>
    <sheet name="1b Situation - Synthèse" sheetId="20" r:id="rId5"/>
    <sheet name="Listes et données" sheetId="7" state="hidden" r:id="rId6"/>
  </sheets>
  <definedNames>
    <definedName name="Liste_8_valeurs">#REF!</definedName>
    <definedName name="Liste_années_vision">'Listes et données'!$A$146:$A$161</definedName>
    <definedName name="Liste_branches_production">'Listes et données'!$A$4:$A$39</definedName>
    <definedName name="Liste_forces_faiblesses">#REF!</definedName>
    <definedName name="Liste_valeurs">'Listes et données'!$A$44:$A$143</definedName>
    <definedName name="_xlnm.Print_Area" localSheetId="0">'1b Situation - exploitant-e A'!$A$4:$O$159</definedName>
    <definedName name="_xlnm.Print_Area" localSheetId="1">'1b Situation - exploitant-e B'!$A$4:$O$159</definedName>
    <definedName name="_xlnm.Print_Area" localSheetId="2">'1b Situation - exploitant-e C'!$A$4:$O$159</definedName>
    <definedName name="_xlnm.Print_Area" localSheetId="3">'1b Situation - exploitant-e D'!$A$4:$O$159</definedName>
    <definedName name="_xlnm.Print_Area" localSheetId="4">'1b Situation - Synthèse'!$A$1:$I$30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20" l="1"/>
  <c r="E29" i="20"/>
  <c r="E28" i="20"/>
  <c r="E27" i="20"/>
  <c r="E24" i="20"/>
  <c r="E23" i="20"/>
  <c r="E22" i="20"/>
  <c r="E21" i="20"/>
  <c r="E18" i="20"/>
  <c r="E17" i="20"/>
  <c r="E16" i="20"/>
  <c r="E15" i="20"/>
  <c r="E14" i="20"/>
  <c r="E13" i="20"/>
  <c r="E9" i="20"/>
  <c r="E10" i="20"/>
  <c r="C30" i="20"/>
  <c r="C29" i="20"/>
  <c r="C28" i="20"/>
  <c r="C27" i="20"/>
  <c r="C24" i="20"/>
  <c r="C23" i="20"/>
  <c r="C22" i="20"/>
  <c r="C21" i="20"/>
  <c r="C14" i="20"/>
  <c r="C15" i="20"/>
  <c r="C16" i="20"/>
  <c r="C17" i="20"/>
  <c r="C18" i="20"/>
  <c r="C13" i="20"/>
  <c r="C9" i="20"/>
  <c r="C10" i="20"/>
  <c r="E8" i="20"/>
  <c r="C8" i="20"/>
  <c r="G30" i="20"/>
  <c r="G23" i="20"/>
  <c r="G24" i="20"/>
  <c r="G8" i="20"/>
  <c r="I36" i="20"/>
  <c r="I35" i="20"/>
  <c r="I34" i="20"/>
  <c r="I33" i="20"/>
  <c r="G36" i="20"/>
  <c r="G35" i="20"/>
  <c r="G34" i="20"/>
  <c r="G33" i="20"/>
  <c r="G5" i="20"/>
  <c r="E36" i="20"/>
  <c r="E35" i="20"/>
  <c r="E34" i="20"/>
  <c r="E33" i="20"/>
  <c r="E5" i="20"/>
  <c r="C36" i="20"/>
  <c r="C35" i="20"/>
  <c r="C34" i="20"/>
  <c r="C33" i="20"/>
  <c r="C5" i="20"/>
  <c r="A24" i="20"/>
  <c r="A23" i="20"/>
  <c r="A22" i="20"/>
  <c r="A21" i="20"/>
  <c r="A30" i="20"/>
  <c r="A29" i="20"/>
  <c r="A28" i="20"/>
  <c r="A27" i="20"/>
  <c r="A14" i="20"/>
  <c r="A15" i="20"/>
  <c r="A16" i="20"/>
  <c r="A17" i="20"/>
  <c r="A18" i="20"/>
  <c r="A5" i="20"/>
  <c r="AG159" i="19"/>
  <c r="AF159" i="19"/>
  <c r="AE159" i="19"/>
  <c r="AA159" i="19"/>
  <c r="Z159" i="19"/>
  <c r="AB159" i="19" s="1"/>
  <c r="W159" i="19"/>
  <c r="X159" i="19" s="1"/>
  <c r="V159" i="19"/>
  <c r="T159" i="19"/>
  <c r="S159" i="19"/>
  <c r="U159" i="19" s="1"/>
  <c r="AH158" i="19"/>
  <c r="AG158" i="19"/>
  <c r="AF158" i="19"/>
  <c r="AE158" i="19"/>
  <c r="AA158" i="19"/>
  <c r="Z158" i="19"/>
  <c r="AB158" i="19" s="1"/>
  <c r="W158" i="19"/>
  <c r="V158" i="19"/>
  <c r="X158" i="19" s="1"/>
  <c r="T158" i="19"/>
  <c r="S158" i="19"/>
  <c r="U158" i="19" s="1"/>
  <c r="A158" i="19"/>
  <c r="AH157" i="19"/>
  <c r="AG157" i="19"/>
  <c r="AF157" i="19"/>
  <c r="AE157" i="19"/>
  <c r="AA157" i="19"/>
  <c r="Z157" i="19"/>
  <c r="AB157" i="19" s="1"/>
  <c r="W157" i="19"/>
  <c r="V157" i="19"/>
  <c r="X157" i="19" s="1"/>
  <c r="T157" i="19"/>
  <c r="S157" i="19"/>
  <c r="U157" i="19" s="1"/>
  <c r="A157" i="19"/>
  <c r="AH156" i="19"/>
  <c r="AG156" i="19"/>
  <c r="AF156" i="19"/>
  <c r="AE156" i="19"/>
  <c r="AA156" i="19"/>
  <c r="Z156" i="19"/>
  <c r="AB156" i="19" s="1"/>
  <c r="W156" i="19"/>
  <c r="V156" i="19"/>
  <c r="X156" i="19" s="1"/>
  <c r="T156" i="19"/>
  <c r="S156" i="19"/>
  <c r="U156" i="19" s="1"/>
  <c r="A156" i="19"/>
  <c r="AH155" i="19"/>
  <c r="AG155" i="19"/>
  <c r="AF155" i="19"/>
  <c r="AE155" i="19"/>
  <c r="AA155" i="19"/>
  <c r="Z155" i="19"/>
  <c r="AB155" i="19" s="1"/>
  <c r="W155" i="19"/>
  <c r="V155" i="19"/>
  <c r="X155" i="19" s="1"/>
  <c r="T155" i="19"/>
  <c r="S155" i="19"/>
  <c r="U155" i="19" s="1"/>
  <c r="A155" i="19"/>
  <c r="AH154" i="19"/>
  <c r="AG154" i="19"/>
  <c r="AF154" i="19"/>
  <c r="AE154" i="19"/>
  <c r="AA154" i="19"/>
  <c r="Z154" i="19"/>
  <c r="AB154" i="19" s="1"/>
  <c r="W154" i="19"/>
  <c r="V154" i="19"/>
  <c r="X154" i="19" s="1"/>
  <c r="T154" i="19"/>
  <c r="S154" i="19"/>
  <c r="U154" i="19" s="1"/>
  <c r="A154" i="19"/>
  <c r="AH153" i="19"/>
  <c r="AG153" i="19"/>
  <c r="AF153" i="19"/>
  <c r="AE153" i="19"/>
  <c r="AA153" i="19"/>
  <c r="Z153" i="19"/>
  <c r="AB153" i="19" s="1"/>
  <c r="W153" i="19"/>
  <c r="V153" i="19"/>
  <c r="X153" i="19" s="1"/>
  <c r="T153" i="19"/>
  <c r="S153" i="19"/>
  <c r="U153" i="19" s="1"/>
  <c r="A153" i="19"/>
  <c r="AH152" i="19"/>
  <c r="AG152" i="19"/>
  <c r="AF152" i="19"/>
  <c r="AE152" i="19"/>
  <c r="AA152" i="19"/>
  <c r="Z152" i="19"/>
  <c r="AB152" i="19" s="1"/>
  <c r="W152" i="19"/>
  <c r="V152" i="19"/>
  <c r="X152" i="19" s="1"/>
  <c r="T152" i="19"/>
  <c r="S152" i="19"/>
  <c r="U152" i="19" s="1"/>
  <c r="A152" i="19"/>
  <c r="AH151" i="19"/>
  <c r="AG151" i="19"/>
  <c r="AF151" i="19"/>
  <c r="AE151" i="19"/>
  <c r="AA151" i="19"/>
  <c r="Z151" i="19"/>
  <c r="AB151" i="19" s="1"/>
  <c r="W151" i="19"/>
  <c r="V151" i="19"/>
  <c r="X151" i="19" s="1"/>
  <c r="T151" i="19"/>
  <c r="S151" i="19"/>
  <c r="U151" i="19" s="1"/>
  <c r="A151" i="19"/>
  <c r="AH150" i="19"/>
  <c r="AG150" i="19"/>
  <c r="AF150" i="19"/>
  <c r="AE150" i="19"/>
  <c r="AA150" i="19"/>
  <c r="Z150" i="19"/>
  <c r="AB150" i="19" s="1"/>
  <c r="W150" i="19"/>
  <c r="V150" i="19"/>
  <c r="X150" i="19" s="1"/>
  <c r="T150" i="19"/>
  <c r="S150" i="19"/>
  <c r="U150" i="19" s="1"/>
  <c r="A150" i="19"/>
  <c r="AH149" i="19"/>
  <c r="AG149" i="19"/>
  <c r="AF149" i="19"/>
  <c r="AE149" i="19"/>
  <c r="AA149" i="19"/>
  <c r="Z149" i="19"/>
  <c r="AB149" i="19" s="1"/>
  <c r="W149" i="19"/>
  <c r="V149" i="19"/>
  <c r="X149" i="19" s="1"/>
  <c r="T149" i="19"/>
  <c r="S149" i="19"/>
  <c r="U149" i="19" s="1"/>
  <c r="A149" i="19"/>
  <c r="AH148" i="19"/>
  <c r="AG148" i="19"/>
  <c r="AF148" i="19"/>
  <c r="AE148" i="19"/>
  <c r="AA148" i="19"/>
  <c r="Z148" i="19"/>
  <c r="AB148" i="19" s="1"/>
  <c r="W148" i="19"/>
  <c r="V148" i="19"/>
  <c r="X148" i="19" s="1"/>
  <c r="T148" i="19"/>
  <c r="S148" i="19"/>
  <c r="U148" i="19" s="1"/>
  <c r="A148" i="19"/>
  <c r="AG147" i="19"/>
  <c r="AF147" i="19"/>
  <c r="AE147" i="19"/>
  <c r="AA147" i="19"/>
  <c r="Z147" i="19"/>
  <c r="AB147" i="19" s="1"/>
  <c r="W147" i="19"/>
  <c r="V147" i="19"/>
  <c r="X147" i="19" s="1"/>
  <c r="U147" i="19"/>
  <c r="T147" i="19"/>
  <c r="S147" i="19"/>
  <c r="AH146" i="19"/>
  <c r="AG146" i="19"/>
  <c r="AF146" i="19"/>
  <c r="AE146" i="19"/>
  <c r="AA146" i="19"/>
  <c r="Z146" i="19"/>
  <c r="AB146" i="19" s="1"/>
  <c r="W146" i="19"/>
  <c r="V146" i="19"/>
  <c r="X146" i="19" s="1"/>
  <c r="T146" i="19"/>
  <c r="U146" i="19" s="1"/>
  <c r="S146" i="19"/>
  <c r="A146" i="19"/>
  <c r="AH145" i="19"/>
  <c r="AG145" i="19"/>
  <c r="AF145" i="19"/>
  <c r="AE145" i="19"/>
  <c r="AA145" i="19"/>
  <c r="Z145" i="19"/>
  <c r="AB145" i="19" s="1"/>
  <c r="W145" i="19"/>
  <c r="V145" i="19"/>
  <c r="X145" i="19" s="1"/>
  <c r="T145" i="19"/>
  <c r="U145" i="19" s="1"/>
  <c r="S145" i="19"/>
  <c r="A145" i="19"/>
  <c r="AH144" i="19"/>
  <c r="AG144" i="19"/>
  <c r="AF144" i="19"/>
  <c r="AE144" i="19"/>
  <c r="AA144" i="19"/>
  <c r="Z144" i="19"/>
  <c r="AB144" i="19" s="1"/>
  <c r="W144" i="19"/>
  <c r="V144" i="19"/>
  <c r="X144" i="19" s="1"/>
  <c r="T144" i="19"/>
  <c r="U144" i="19" s="1"/>
  <c r="S144" i="19"/>
  <c r="A144" i="19"/>
  <c r="AH143" i="19"/>
  <c r="AG143" i="19"/>
  <c r="AF143" i="19"/>
  <c r="AE143" i="19"/>
  <c r="AA143" i="19"/>
  <c r="Z143" i="19"/>
  <c r="AB143" i="19" s="1"/>
  <c r="W143" i="19"/>
  <c r="V143" i="19"/>
  <c r="X143" i="19" s="1"/>
  <c r="T143" i="19"/>
  <c r="U143" i="19" s="1"/>
  <c r="S143" i="19"/>
  <c r="A143" i="19"/>
  <c r="AH142" i="19"/>
  <c r="AG142" i="19"/>
  <c r="AF142" i="19"/>
  <c r="AE142" i="19"/>
  <c r="AA142" i="19"/>
  <c r="Z142" i="19"/>
  <c r="AB142" i="19" s="1"/>
  <c r="W142" i="19"/>
  <c r="V142" i="19"/>
  <c r="X142" i="19" s="1"/>
  <c r="T142" i="19"/>
  <c r="U142" i="19" s="1"/>
  <c r="S142" i="19"/>
  <c r="A142" i="19"/>
  <c r="AH141" i="19"/>
  <c r="AG141" i="19"/>
  <c r="AF141" i="19"/>
  <c r="AE141" i="19"/>
  <c r="AA141" i="19"/>
  <c r="Z141" i="19"/>
  <c r="AB141" i="19" s="1"/>
  <c r="W141" i="19"/>
  <c r="V141" i="19"/>
  <c r="X141" i="19" s="1"/>
  <c r="T141" i="19"/>
  <c r="U141" i="19" s="1"/>
  <c r="S141" i="19"/>
  <c r="A141" i="19"/>
  <c r="AH140" i="19"/>
  <c r="AG140" i="19"/>
  <c r="AF140" i="19"/>
  <c r="AE140" i="19"/>
  <c r="AA140" i="19"/>
  <c r="Z140" i="19"/>
  <c r="AB140" i="19" s="1"/>
  <c r="W140" i="19"/>
  <c r="V140" i="19"/>
  <c r="X140" i="19" s="1"/>
  <c r="T140" i="19"/>
  <c r="U140" i="19" s="1"/>
  <c r="S140" i="19"/>
  <c r="A140" i="19"/>
  <c r="AH139" i="19"/>
  <c r="AG139" i="19"/>
  <c r="AF139" i="19"/>
  <c r="AE139" i="19"/>
  <c r="AA139" i="19"/>
  <c r="Z139" i="19"/>
  <c r="AB139" i="19" s="1"/>
  <c r="W139" i="19"/>
  <c r="V139" i="19"/>
  <c r="X139" i="19" s="1"/>
  <c r="T139" i="19"/>
  <c r="U139" i="19" s="1"/>
  <c r="S139" i="19"/>
  <c r="A139" i="19"/>
  <c r="AH138" i="19"/>
  <c r="AG138" i="19"/>
  <c r="AF138" i="19"/>
  <c r="AE138" i="19"/>
  <c r="AA138" i="19"/>
  <c r="Z138" i="19"/>
  <c r="AB138" i="19" s="1"/>
  <c r="W138" i="19"/>
  <c r="V138" i="19"/>
  <c r="X138" i="19" s="1"/>
  <c r="T138" i="19"/>
  <c r="U138" i="19" s="1"/>
  <c r="S138" i="19"/>
  <c r="A138" i="19"/>
  <c r="AH137" i="19"/>
  <c r="AG137" i="19"/>
  <c r="AF137" i="19"/>
  <c r="AE137" i="19"/>
  <c r="AA137" i="19"/>
  <c r="Z137" i="19"/>
  <c r="AB137" i="19" s="1"/>
  <c r="W137" i="19"/>
  <c r="V137" i="19"/>
  <c r="X137" i="19" s="1"/>
  <c r="T137" i="19"/>
  <c r="U137" i="19" s="1"/>
  <c r="S137" i="19"/>
  <c r="A137" i="19"/>
  <c r="AH136" i="19"/>
  <c r="AG136" i="19"/>
  <c r="AF136" i="19"/>
  <c r="AE136" i="19"/>
  <c r="AA136" i="19"/>
  <c r="Z136" i="19"/>
  <c r="AB136" i="19" s="1"/>
  <c r="W136" i="19"/>
  <c r="V136" i="19"/>
  <c r="X136" i="19" s="1"/>
  <c r="T136" i="19"/>
  <c r="U136" i="19" s="1"/>
  <c r="S136" i="19"/>
  <c r="A136" i="19"/>
  <c r="AH135" i="19"/>
  <c r="AG135" i="19"/>
  <c r="AF135" i="19"/>
  <c r="AE135" i="19"/>
  <c r="AA135" i="19"/>
  <c r="Z135" i="19"/>
  <c r="AB135" i="19" s="1"/>
  <c r="W135" i="19"/>
  <c r="V135" i="19"/>
  <c r="X135" i="19" s="1"/>
  <c r="T135" i="19"/>
  <c r="U135" i="19" s="1"/>
  <c r="S135" i="19"/>
  <c r="A135" i="19"/>
  <c r="AH134" i="19"/>
  <c r="AG134" i="19"/>
  <c r="AF134" i="19"/>
  <c r="AE134" i="19"/>
  <c r="AA134" i="19"/>
  <c r="Z134" i="19"/>
  <c r="AB134" i="19" s="1"/>
  <c r="W134" i="19"/>
  <c r="V134" i="19"/>
  <c r="X134" i="19" s="1"/>
  <c r="T134" i="19"/>
  <c r="U134" i="19" s="1"/>
  <c r="S134" i="19"/>
  <c r="A134" i="19"/>
  <c r="AH133" i="19"/>
  <c r="AG133" i="19"/>
  <c r="AF133" i="19"/>
  <c r="AE133" i="19"/>
  <c r="AA133" i="19"/>
  <c r="Z133" i="19"/>
  <c r="AB133" i="19" s="1"/>
  <c r="W133" i="19"/>
  <c r="V133" i="19"/>
  <c r="X133" i="19" s="1"/>
  <c r="T133" i="19"/>
  <c r="U133" i="19" s="1"/>
  <c r="S133" i="19"/>
  <c r="A133" i="19"/>
  <c r="AH132" i="19"/>
  <c r="AG132" i="19"/>
  <c r="AF132" i="19"/>
  <c r="AE132" i="19"/>
  <c r="AA132" i="19"/>
  <c r="Z132" i="19"/>
  <c r="AB132" i="19" s="1"/>
  <c r="W132" i="19"/>
  <c r="V132" i="19"/>
  <c r="X132" i="19" s="1"/>
  <c r="T132" i="19"/>
  <c r="U132" i="19" s="1"/>
  <c r="S132" i="19"/>
  <c r="A132" i="19"/>
  <c r="AG131" i="19"/>
  <c r="AF131" i="19"/>
  <c r="AE131" i="19"/>
  <c r="AB131" i="19"/>
  <c r="AA131" i="19"/>
  <c r="Z131" i="19"/>
  <c r="W131" i="19"/>
  <c r="V131" i="19"/>
  <c r="X131" i="19" s="1"/>
  <c r="T131" i="19"/>
  <c r="S131" i="19"/>
  <c r="U131" i="19" s="1"/>
  <c r="AA130" i="19"/>
  <c r="Z130" i="19"/>
  <c r="AB130" i="19" s="1"/>
  <c r="W130" i="19"/>
  <c r="X130" i="19" s="1"/>
  <c r="V130" i="19"/>
  <c r="T130" i="19"/>
  <c r="S130" i="19"/>
  <c r="U130" i="19" s="1"/>
  <c r="AG129" i="19"/>
  <c r="AF129" i="19"/>
  <c r="AE129" i="19"/>
  <c r="AA129" i="19"/>
  <c r="AB129" i="19" s="1"/>
  <c r="Z129" i="19"/>
  <c r="W129" i="19"/>
  <c r="V129" i="19"/>
  <c r="X129" i="19" s="1"/>
  <c r="U129" i="19"/>
  <c r="T129" i="19"/>
  <c r="S129" i="19"/>
  <c r="AH128" i="19"/>
  <c r="AG128" i="19"/>
  <c r="AF128" i="19"/>
  <c r="AE128" i="19"/>
  <c r="AA128" i="19"/>
  <c r="Z128" i="19"/>
  <c r="AB128" i="19" s="1"/>
  <c r="W128" i="19"/>
  <c r="V128" i="19"/>
  <c r="X128" i="19" s="1"/>
  <c r="T128" i="19"/>
  <c r="U128" i="19" s="1"/>
  <c r="S128" i="19"/>
  <c r="AH127" i="19"/>
  <c r="AG127" i="19"/>
  <c r="AF127" i="19"/>
  <c r="AE127" i="19"/>
  <c r="AA127" i="19"/>
  <c r="Z127" i="19"/>
  <c r="AB127" i="19" s="1"/>
  <c r="X127" i="19"/>
  <c r="W127" i="19"/>
  <c r="V127" i="19"/>
  <c r="T127" i="19"/>
  <c r="S127" i="19"/>
  <c r="U127" i="19" s="1"/>
  <c r="AH126" i="19"/>
  <c r="AG126" i="19"/>
  <c r="AF126" i="19"/>
  <c r="AE126" i="19"/>
  <c r="AA126" i="19"/>
  <c r="Z126" i="19"/>
  <c r="AB126" i="19" s="1"/>
  <c r="W126" i="19"/>
  <c r="X126" i="19" s="1"/>
  <c r="V126" i="19"/>
  <c r="T126" i="19"/>
  <c r="S126" i="19"/>
  <c r="U126" i="19" s="1"/>
  <c r="AH125" i="19"/>
  <c r="AG125" i="19"/>
  <c r="AF125" i="19"/>
  <c r="AE125" i="19"/>
  <c r="AA125" i="19"/>
  <c r="Z125" i="19"/>
  <c r="AB125" i="19" s="1"/>
  <c r="W125" i="19"/>
  <c r="V125" i="19"/>
  <c r="X125" i="19" s="1"/>
  <c r="T125" i="19"/>
  <c r="S125" i="19"/>
  <c r="U125" i="19" s="1"/>
  <c r="AH124" i="19"/>
  <c r="AG124" i="19"/>
  <c r="AF124" i="19"/>
  <c r="AE124" i="19"/>
  <c r="AB124" i="19"/>
  <c r="AA124" i="19"/>
  <c r="Z124" i="19"/>
  <c r="W124" i="19"/>
  <c r="V124" i="19"/>
  <c r="X124" i="19" s="1"/>
  <c r="U124" i="19"/>
  <c r="T124" i="19"/>
  <c r="S124" i="19"/>
  <c r="AH123" i="19"/>
  <c r="AG123" i="19"/>
  <c r="AF123" i="19"/>
  <c r="AE123" i="19"/>
  <c r="AA123" i="19"/>
  <c r="AB123" i="19" s="1"/>
  <c r="Z123" i="19"/>
  <c r="W123" i="19"/>
  <c r="V123" i="19"/>
  <c r="X123" i="19" s="1"/>
  <c r="T123" i="19"/>
  <c r="U123" i="19" s="1"/>
  <c r="S123" i="19"/>
  <c r="AH122" i="19"/>
  <c r="AG122" i="19"/>
  <c r="AF122" i="19"/>
  <c r="AE122" i="19"/>
  <c r="AB122" i="19"/>
  <c r="AA122" i="19"/>
  <c r="Z122" i="19"/>
  <c r="W122" i="19"/>
  <c r="V122" i="19"/>
  <c r="X122" i="19" s="1"/>
  <c r="T122" i="19"/>
  <c r="S122" i="19"/>
  <c r="U122" i="19" s="1"/>
  <c r="AH121" i="19"/>
  <c r="AG121" i="19"/>
  <c r="AF121" i="19"/>
  <c r="AE121" i="19"/>
  <c r="AB121" i="19"/>
  <c r="AA121" i="19"/>
  <c r="Z121" i="19"/>
  <c r="X121" i="19"/>
  <c r="W121" i="19"/>
  <c r="V121" i="19"/>
  <c r="T121" i="19"/>
  <c r="S121" i="19"/>
  <c r="U121" i="19" s="1"/>
  <c r="AH120" i="19"/>
  <c r="AG120" i="19"/>
  <c r="AF120" i="19"/>
  <c r="AE120" i="19"/>
  <c r="AA120" i="19"/>
  <c r="AB120" i="19" s="1"/>
  <c r="Z120" i="19"/>
  <c r="W120" i="19"/>
  <c r="X120" i="19" s="1"/>
  <c r="V120" i="19"/>
  <c r="T120" i="19"/>
  <c r="S120" i="19"/>
  <c r="U120" i="19" s="1"/>
  <c r="AH119" i="19"/>
  <c r="AG119" i="19"/>
  <c r="AF119" i="19"/>
  <c r="AE119" i="19"/>
  <c r="AA119" i="19"/>
  <c r="Z119" i="19"/>
  <c r="AB119" i="19" s="1"/>
  <c r="X119" i="19"/>
  <c r="W119" i="19"/>
  <c r="V119" i="19"/>
  <c r="T119" i="19"/>
  <c r="S119" i="19"/>
  <c r="U119" i="19" s="1"/>
  <c r="AH118" i="19"/>
  <c r="AG118" i="19"/>
  <c r="AF118" i="19"/>
  <c r="AE118" i="19"/>
  <c r="AA118" i="19"/>
  <c r="Z118" i="19"/>
  <c r="AB118" i="19" s="1"/>
  <c r="X118" i="19"/>
  <c r="W118" i="19"/>
  <c r="V118" i="19"/>
  <c r="U118" i="19"/>
  <c r="T118" i="19"/>
  <c r="S118" i="19"/>
  <c r="AG117" i="19"/>
  <c r="AF117" i="19"/>
  <c r="AE117" i="19"/>
  <c r="AB117" i="19"/>
  <c r="AA117" i="19"/>
  <c r="Z117" i="19"/>
  <c r="W117" i="19"/>
  <c r="V117" i="19"/>
  <c r="X117" i="19" s="1"/>
  <c r="U117" i="19"/>
  <c r="T117" i="19"/>
  <c r="S117" i="19"/>
  <c r="AH116" i="19"/>
  <c r="AG116" i="19"/>
  <c r="AF116" i="19"/>
  <c r="AE116" i="19"/>
  <c r="AA116" i="19"/>
  <c r="AB116" i="19" s="1"/>
  <c r="Z116" i="19"/>
  <c r="W116" i="19"/>
  <c r="V116" i="19"/>
  <c r="X116" i="19" s="1"/>
  <c r="U116" i="19"/>
  <c r="T116" i="19"/>
  <c r="S116" i="19"/>
  <c r="AH115" i="19"/>
  <c r="AG115" i="19"/>
  <c r="AF115" i="19"/>
  <c r="AE115" i="19"/>
  <c r="AA115" i="19"/>
  <c r="Z115" i="19"/>
  <c r="AB115" i="19" s="1"/>
  <c r="W115" i="19"/>
  <c r="V115" i="19"/>
  <c r="X115" i="19" s="1"/>
  <c r="T115" i="19"/>
  <c r="U115" i="19" s="1"/>
  <c r="S115" i="19"/>
  <c r="AH114" i="19"/>
  <c r="AG114" i="19"/>
  <c r="AF114" i="19"/>
  <c r="AE114" i="19"/>
  <c r="AA114" i="19"/>
  <c r="Z114" i="19"/>
  <c r="AB114" i="19" s="1"/>
  <c r="X114" i="19"/>
  <c r="W114" i="19"/>
  <c r="V114" i="19"/>
  <c r="T114" i="19"/>
  <c r="S114" i="19"/>
  <c r="U114" i="19" s="1"/>
  <c r="AH113" i="19"/>
  <c r="AG113" i="19"/>
  <c r="AF113" i="19"/>
  <c r="AE113" i="19"/>
  <c r="AA113" i="19"/>
  <c r="Z113" i="19"/>
  <c r="AB113" i="19" s="1"/>
  <c r="W113" i="19"/>
  <c r="X113" i="19" s="1"/>
  <c r="V113" i="19"/>
  <c r="T113" i="19"/>
  <c r="S113" i="19"/>
  <c r="U113" i="19" s="1"/>
  <c r="AH112" i="19"/>
  <c r="AG112" i="19"/>
  <c r="AF112" i="19"/>
  <c r="AE112" i="19"/>
  <c r="AA112" i="19"/>
  <c r="Z112" i="19"/>
  <c r="AB112" i="19" s="1"/>
  <c r="W112" i="19"/>
  <c r="V112" i="19"/>
  <c r="X112" i="19" s="1"/>
  <c r="T112" i="19"/>
  <c r="S112" i="19"/>
  <c r="U112" i="19" s="1"/>
  <c r="AH111" i="19"/>
  <c r="AG111" i="19"/>
  <c r="AF111" i="19"/>
  <c r="AE111" i="19"/>
  <c r="AB111" i="19"/>
  <c r="AA111" i="19"/>
  <c r="Z111" i="19"/>
  <c r="W111" i="19"/>
  <c r="V111" i="19"/>
  <c r="X111" i="19" s="1"/>
  <c r="U111" i="19"/>
  <c r="T111" i="19"/>
  <c r="S111" i="19"/>
  <c r="AH110" i="19"/>
  <c r="AG110" i="19"/>
  <c r="AF110" i="19"/>
  <c r="AE110" i="19"/>
  <c r="AB110" i="19"/>
  <c r="AA110" i="19"/>
  <c r="Z110" i="19"/>
  <c r="W110" i="19"/>
  <c r="V110" i="19"/>
  <c r="X110" i="19" s="1"/>
  <c r="T110" i="19"/>
  <c r="U110" i="19" s="1"/>
  <c r="S110" i="19"/>
  <c r="AH109" i="19"/>
  <c r="AG109" i="19"/>
  <c r="AF109" i="19"/>
  <c r="AE109" i="19"/>
  <c r="AB109" i="19"/>
  <c r="AA109" i="19"/>
  <c r="Z109" i="19"/>
  <c r="W109" i="19"/>
  <c r="V109" i="19"/>
  <c r="X109" i="19" s="1"/>
  <c r="T109" i="19"/>
  <c r="S109" i="19"/>
  <c r="U109" i="19" s="1"/>
  <c r="AH108" i="19"/>
  <c r="AG108" i="19"/>
  <c r="AF108" i="19"/>
  <c r="AE108" i="19"/>
  <c r="AB108" i="19"/>
  <c r="AA108" i="19"/>
  <c r="Z108" i="19"/>
  <c r="X108" i="19"/>
  <c r="W108" i="19"/>
  <c r="V108" i="19"/>
  <c r="T108" i="19"/>
  <c r="S108" i="19"/>
  <c r="U108" i="19" s="1"/>
  <c r="AH107" i="19"/>
  <c r="AG107" i="19"/>
  <c r="AF107" i="19"/>
  <c r="AE107" i="19"/>
  <c r="AA107" i="19"/>
  <c r="AB107" i="19" s="1"/>
  <c r="Z107" i="19"/>
  <c r="X107" i="19"/>
  <c r="W107" i="19"/>
  <c r="V107" i="19"/>
  <c r="T107" i="19"/>
  <c r="S107" i="19"/>
  <c r="U107" i="19" s="1"/>
  <c r="AH106" i="19"/>
  <c r="AG106" i="19"/>
  <c r="AF106" i="19"/>
  <c r="AE106" i="19"/>
  <c r="AA106" i="19"/>
  <c r="Z106" i="19"/>
  <c r="AB106" i="19" s="1"/>
  <c r="X106" i="19"/>
  <c r="W106" i="19"/>
  <c r="V106" i="19"/>
  <c r="T106" i="19"/>
  <c r="S106" i="19"/>
  <c r="U106" i="19" s="1"/>
  <c r="AH105" i="19"/>
  <c r="AG105" i="19"/>
  <c r="AL18" i="19" s="1"/>
  <c r="A29" i="19" s="1"/>
  <c r="G29" i="20" s="1"/>
  <c r="AF105" i="19"/>
  <c r="AE105" i="19"/>
  <c r="AA105" i="19"/>
  <c r="Z105" i="19"/>
  <c r="AB105" i="19" s="1"/>
  <c r="X105" i="19"/>
  <c r="W105" i="19"/>
  <c r="V105" i="19"/>
  <c r="U105" i="19"/>
  <c r="T105" i="19"/>
  <c r="S105" i="19"/>
  <c r="AH104" i="19"/>
  <c r="AG104" i="19"/>
  <c r="AL17" i="19" s="1"/>
  <c r="A28" i="19" s="1"/>
  <c r="G28" i="20" s="1"/>
  <c r="AF104" i="19"/>
  <c r="AL9" i="19" s="1"/>
  <c r="A21" i="19" s="1"/>
  <c r="G21" i="20" s="1"/>
  <c r="AE104" i="19"/>
  <c r="AA104" i="19"/>
  <c r="Z104" i="19"/>
  <c r="AB104" i="19" s="1"/>
  <c r="W104" i="19"/>
  <c r="X104" i="19" s="1"/>
  <c r="V104" i="19"/>
  <c r="U104" i="19"/>
  <c r="T104" i="19"/>
  <c r="S104" i="19"/>
  <c r="AH103" i="19"/>
  <c r="AG103" i="19"/>
  <c r="AF103" i="19"/>
  <c r="AE103" i="19"/>
  <c r="AB103" i="19"/>
  <c r="AA103" i="19"/>
  <c r="Z103" i="19"/>
  <c r="W103" i="19"/>
  <c r="V103" i="19"/>
  <c r="X103" i="19" s="1"/>
  <c r="U103" i="19"/>
  <c r="T103" i="19"/>
  <c r="S103" i="19"/>
  <c r="AH102" i="19"/>
  <c r="AG102" i="19"/>
  <c r="AF102" i="19"/>
  <c r="AE102" i="19"/>
  <c r="AA102" i="19"/>
  <c r="AB102" i="19" s="1"/>
  <c r="Z102" i="19"/>
  <c r="W102" i="19"/>
  <c r="V102" i="19"/>
  <c r="X102" i="19" s="1"/>
  <c r="U102" i="19"/>
  <c r="T102" i="19"/>
  <c r="S102" i="19"/>
  <c r="AG101" i="19"/>
  <c r="AF101" i="19"/>
  <c r="AE101" i="19"/>
  <c r="AA101" i="19"/>
  <c r="Z101" i="19"/>
  <c r="AB101" i="19" s="1"/>
  <c r="X101" i="19"/>
  <c r="W101" i="19"/>
  <c r="V101" i="19"/>
  <c r="T101" i="19"/>
  <c r="S101" i="19"/>
  <c r="U101" i="19" s="1"/>
  <c r="AB100" i="19"/>
  <c r="AA100" i="19"/>
  <c r="Z100" i="19"/>
  <c r="W100" i="19"/>
  <c r="V100" i="19"/>
  <c r="X100" i="19" s="1"/>
  <c r="T100" i="19"/>
  <c r="S100" i="19"/>
  <c r="U100" i="19" s="1"/>
  <c r="AA99" i="19"/>
  <c r="Z99" i="19"/>
  <c r="AB99" i="19" s="1"/>
  <c r="W99" i="19"/>
  <c r="X99" i="19" s="1"/>
  <c r="V99" i="19"/>
  <c r="U99" i="19"/>
  <c r="T99" i="19"/>
  <c r="S99" i="19"/>
  <c r="AH98" i="19"/>
  <c r="AG98" i="19"/>
  <c r="AF98" i="19"/>
  <c r="AL11" i="19" s="1"/>
  <c r="A23" i="19" s="1"/>
  <c r="AE98" i="19"/>
  <c r="AB98" i="19"/>
  <c r="AA98" i="19"/>
  <c r="Z98" i="19"/>
  <c r="W98" i="19"/>
  <c r="V98" i="19"/>
  <c r="X98" i="19" s="1"/>
  <c r="U98" i="19"/>
  <c r="T98" i="19"/>
  <c r="S98" i="19"/>
  <c r="AH97" i="19"/>
  <c r="AG97" i="19"/>
  <c r="AF97" i="19"/>
  <c r="AE97" i="19"/>
  <c r="AA97" i="19"/>
  <c r="AB97" i="19" s="1"/>
  <c r="Z97" i="19"/>
  <c r="W97" i="19"/>
  <c r="V97" i="19"/>
  <c r="X97" i="19" s="1"/>
  <c r="U97" i="19"/>
  <c r="T97" i="19"/>
  <c r="S97" i="19"/>
  <c r="AH96" i="19"/>
  <c r="AG96" i="19"/>
  <c r="AF96" i="19"/>
  <c r="AE96" i="19"/>
  <c r="AA96" i="19"/>
  <c r="Z96" i="19"/>
  <c r="AB96" i="19" s="1"/>
  <c r="W96" i="19"/>
  <c r="V96" i="19"/>
  <c r="X96" i="19" s="1"/>
  <c r="T96" i="19"/>
  <c r="U96" i="19" s="1"/>
  <c r="S96" i="19"/>
  <c r="AH95" i="19"/>
  <c r="AG95" i="19"/>
  <c r="AF95" i="19"/>
  <c r="AE95" i="19"/>
  <c r="AA95" i="19"/>
  <c r="Z95" i="19"/>
  <c r="AB95" i="19" s="1"/>
  <c r="X95" i="19"/>
  <c r="W95" i="19"/>
  <c r="V95" i="19"/>
  <c r="T95" i="19"/>
  <c r="S95" i="19"/>
  <c r="U95" i="19" s="1"/>
  <c r="AH89" i="19"/>
  <c r="AG89" i="19"/>
  <c r="X89" i="19"/>
  <c r="W89" i="19"/>
  <c r="V89" i="19"/>
  <c r="AH88" i="19"/>
  <c r="AG88" i="19"/>
  <c r="W88" i="19"/>
  <c r="X88" i="19" s="1"/>
  <c r="V88" i="19"/>
  <c r="AH87" i="19"/>
  <c r="AG87" i="19"/>
  <c r="W87" i="19"/>
  <c r="X87" i="19" s="1"/>
  <c r="V87" i="19"/>
  <c r="AH86" i="19"/>
  <c r="AG86" i="19"/>
  <c r="W86" i="19"/>
  <c r="V86" i="19"/>
  <c r="X86" i="19" s="1"/>
  <c r="AH85" i="19"/>
  <c r="AG85" i="19"/>
  <c r="X85" i="19"/>
  <c r="W85" i="19"/>
  <c r="V85" i="19"/>
  <c r="AH84" i="19"/>
  <c r="AG84" i="19"/>
  <c r="X84" i="19"/>
  <c r="W84" i="19"/>
  <c r="V84" i="19"/>
  <c r="AH83" i="19"/>
  <c r="AG83" i="19"/>
  <c r="W83" i="19"/>
  <c r="V83" i="19"/>
  <c r="X83" i="19" s="1"/>
  <c r="AH82" i="19"/>
  <c r="AG82" i="19"/>
  <c r="W82" i="19"/>
  <c r="V82" i="19"/>
  <c r="X82" i="19" s="1"/>
  <c r="AH81" i="19"/>
  <c r="AG81" i="19"/>
  <c r="X81" i="19"/>
  <c r="W81" i="19"/>
  <c r="V81" i="19"/>
  <c r="AH80" i="19"/>
  <c r="AG80" i="19"/>
  <c r="W80" i="19"/>
  <c r="V80" i="19"/>
  <c r="X80" i="19" s="1"/>
  <c r="AH79" i="19"/>
  <c r="AG79" i="19"/>
  <c r="W79" i="19"/>
  <c r="V79" i="19"/>
  <c r="X79" i="19" s="1"/>
  <c r="AH78" i="19"/>
  <c r="AG78" i="19"/>
  <c r="X78" i="19"/>
  <c r="W78" i="19"/>
  <c r="V78" i="19"/>
  <c r="AH77" i="19"/>
  <c r="AG77" i="19"/>
  <c r="W77" i="19"/>
  <c r="V77" i="19"/>
  <c r="X77" i="19" s="1"/>
  <c r="AH76" i="19"/>
  <c r="AG76" i="19"/>
  <c r="W76" i="19"/>
  <c r="V76" i="19"/>
  <c r="X76" i="19" s="1"/>
  <c r="AH75" i="19"/>
  <c r="AG75" i="19"/>
  <c r="W75" i="19"/>
  <c r="X75" i="19" s="1"/>
  <c r="V75" i="19"/>
  <c r="AH74" i="19"/>
  <c r="AG74" i="19"/>
  <c r="W74" i="19"/>
  <c r="X74" i="19" s="1"/>
  <c r="V74" i="19"/>
  <c r="AH73" i="19"/>
  <c r="AG73" i="19"/>
  <c r="W73" i="19"/>
  <c r="X73" i="19" s="1"/>
  <c r="V73" i="19"/>
  <c r="AH72" i="19"/>
  <c r="AG72" i="19"/>
  <c r="W72" i="19"/>
  <c r="V72" i="19"/>
  <c r="X72" i="19" s="1"/>
  <c r="AH71" i="19"/>
  <c r="AG71" i="19"/>
  <c r="X71" i="19"/>
  <c r="W71" i="19"/>
  <c r="V71" i="19"/>
  <c r="AH70" i="19"/>
  <c r="AG70" i="19"/>
  <c r="X70" i="19"/>
  <c r="W70" i="19"/>
  <c r="V70" i="19"/>
  <c r="AH69" i="19"/>
  <c r="AG69" i="19"/>
  <c r="W69" i="19"/>
  <c r="V69" i="19"/>
  <c r="X69" i="19" s="1"/>
  <c r="AH68" i="19"/>
  <c r="AG68" i="19"/>
  <c r="W68" i="19"/>
  <c r="V68" i="19"/>
  <c r="X68" i="19" s="1"/>
  <c r="AH67" i="19"/>
  <c r="AG67" i="19"/>
  <c r="AH21" i="19" s="1"/>
  <c r="A18" i="19" s="1"/>
  <c r="G18" i="20" s="1"/>
  <c r="X67" i="19"/>
  <c r="W67" i="19"/>
  <c r="V67" i="19"/>
  <c r="AH66" i="19"/>
  <c r="AG66" i="19"/>
  <c r="W66" i="19"/>
  <c r="V66" i="19"/>
  <c r="X66" i="19" s="1"/>
  <c r="AH65" i="19"/>
  <c r="AG65" i="19"/>
  <c r="W65" i="19"/>
  <c r="V65" i="19"/>
  <c r="X65" i="19" s="1"/>
  <c r="AH64" i="19"/>
  <c r="AG64" i="19"/>
  <c r="X64" i="19"/>
  <c r="W64" i="19"/>
  <c r="V64" i="19"/>
  <c r="AH63" i="19"/>
  <c r="AG63" i="19"/>
  <c r="W63" i="19"/>
  <c r="V63" i="19"/>
  <c r="X63" i="19" s="1"/>
  <c r="AH62" i="19"/>
  <c r="AG62" i="19"/>
  <c r="W62" i="19"/>
  <c r="V62" i="19"/>
  <c r="X62" i="19" s="1"/>
  <c r="AH61" i="19"/>
  <c r="AG61" i="19"/>
  <c r="W61" i="19"/>
  <c r="X61" i="19" s="1"/>
  <c r="V61" i="19"/>
  <c r="AH60" i="19"/>
  <c r="AG60" i="19"/>
  <c r="AH19" i="19" s="1"/>
  <c r="A16" i="19" s="1"/>
  <c r="G16" i="20" s="1"/>
  <c r="W60" i="19"/>
  <c r="X60" i="19" s="1"/>
  <c r="V60" i="19"/>
  <c r="AH59" i="19"/>
  <c r="AG59" i="19"/>
  <c r="AH17" i="19" s="1"/>
  <c r="A14" i="19" s="1"/>
  <c r="G14" i="20" s="1"/>
  <c r="W59" i="19"/>
  <c r="X59" i="19" s="1"/>
  <c r="V59" i="19"/>
  <c r="U58" i="19"/>
  <c r="T58" i="19"/>
  <c r="S58" i="19"/>
  <c r="T57" i="19"/>
  <c r="S57" i="19"/>
  <c r="U57" i="19" s="1"/>
  <c r="AA56" i="19"/>
  <c r="V56" i="19"/>
  <c r="T56" i="19"/>
  <c r="S56" i="19"/>
  <c r="U56" i="19" s="1"/>
  <c r="AA55" i="19"/>
  <c r="V55" i="19"/>
  <c r="U55" i="19"/>
  <c r="T55" i="19"/>
  <c r="S55" i="19"/>
  <c r="J55" i="19"/>
  <c r="AH11" i="19" s="1"/>
  <c r="A10" i="19" s="1"/>
  <c r="G10" i="20" s="1"/>
  <c r="J54" i="19"/>
  <c r="J53" i="19"/>
  <c r="J47" i="19"/>
  <c r="J46" i="19"/>
  <c r="J45" i="19"/>
  <c r="J44" i="19"/>
  <c r="J43" i="19"/>
  <c r="J42" i="19"/>
  <c r="J41" i="19"/>
  <c r="J40" i="19"/>
  <c r="AH18" i="19"/>
  <c r="A15" i="19" s="1"/>
  <c r="G15" i="20" s="1"/>
  <c r="AK15" i="19"/>
  <c r="AH15" i="19"/>
  <c r="T13" i="19"/>
  <c r="Q13" i="19"/>
  <c r="AH10" i="19"/>
  <c r="AH9" i="19"/>
  <c r="A8" i="19" s="1"/>
  <c r="A9" i="19"/>
  <c r="G9" i="20" s="1"/>
  <c r="T6" i="19"/>
  <c r="AK8" i="19" s="1"/>
  <c r="Q6" i="19"/>
  <c r="AH8" i="19" s="1"/>
  <c r="AG159" i="18"/>
  <c r="AF159" i="18"/>
  <c r="AE159" i="18"/>
  <c r="AA159" i="18"/>
  <c r="Z159" i="18"/>
  <c r="AB159" i="18" s="1"/>
  <c r="W159" i="18"/>
  <c r="V159" i="18"/>
  <c r="X159" i="18" s="1"/>
  <c r="T159" i="18"/>
  <c r="S159" i="18"/>
  <c r="U159" i="18" s="1"/>
  <c r="AH158" i="18"/>
  <c r="AG158" i="18"/>
  <c r="AF158" i="18"/>
  <c r="AE158" i="18"/>
  <c r="AB158" i="18"/>
  <c r="AA158" i="18"/>
  <c r="Z158" i="18"/>
  <c r="X158" i="18"/>
  <c r="W158" i="18"/>
  <c r="V158" i="18"/>
  <c r="U158" i="18"/>
  <c r="T158" i="18"/>
  <c r="S158" i="18"/>
  <c r="A158" i="18"/>
  <c r="AH157" i="18"/>
  <c r="AG157" i="18"/>
  <c r="AF157" i="18"/>
  <c r="AE157" i="18"/>
  <c r="AB157" i="18"/>
  <c r="AA157" i="18"/>
  <c r="Z157" i="18"/>
  <c r="X157" i="18"/>
  <c r="W157" i="18"/>
  <c r="V157" i="18"/>
  <c r="U157" i="18"/>
  <c r="T157" i="18"/>
  <c r="S157" i="18"/>
  <c r="A157" i="18"/>
  <c r="AH156" i="18"/>
  <c r="AG156" i="18"/>
  <c r="AF156" i="18"/>
  <c r="AE156" i="18"/>
  <c r="AB156" i="18"/>
  <c r="AA156" i="18"/>
  <c r="Z156" i="18"/>
  <c r="X156" i="18"/>
  <c r="W156" i="18"/>
  <c r="V156" i="18"/>
  <c r="U156" i="18"/>
  <c r="T156" i="18"/>
  <c r="S156" i="18"/>
  <c r="A156" i="18"/>
  <c r="AH155" i="18"/>
  <c r="AG155" i="18"/>
  <c r="AF155" i="18"/>
  <c r="AE155" i="18"/>
  <c r="AB155" i="18"/>
  <c r="AA155" i="18"/>
  <c r="Z155" i="18"/>
  <c r="X155" i="18"/>
  <c r="W155" i="18"/>
  <c r="V155" i="18"/>
  <c r="U155" i="18"/>
  <c r="T155" i="18"/>
  <c r="S155" i="18"/>
  <c r="A155" i="18"/>
  <c r="AH154" i="18"/>
  <c r="AG154" i="18"/>
  <c r="AF154" i="18"/>
  <c r="AE154" i="18"/>
  <c r="AA154" i="18"/>
  <c r="Z154" i="18"/>
  <c r="AB154" i="18" s="1"/>
  <c r="X154" i="18"/>
  <c r="W154" i="18"/>
  <c r="V154" i="18"/>
  <c r="U154" i="18"/>
  <c r="T154" i="18"/>
  <c r="S154" i="18"/>
  <c r="A154" i="18"/>
  <c r="AH153" i="18"/>
  <c r="AG153" i="18"/>
  <c r="AF153" i="18"/>
  <c r="AE153" i="18"/>
  <c r="AA153" i="18"/>
  <c r="Z153" i="18"/>
  <c r="AB153" i="18" s="1"/>
  <c r="X153" i="18"/>
  <c r="W153" i="18"/>
  <c r="V153" i="18"/>
  <c r="U153" i="18"/>
  <c r="T153" i="18"/>
  <c r="S153" i="18"/>
  <c r="A153" i="18"/>
  <c r="AH152" i="18"/>
  <c r="AG152" i="18"/>
  <c r="AF152" i="18"/>
  <c r="AE152" i="18"/>
  <c r="AA152" i="18"/>
  <c r="Z152" i="18"/>
  <c r="AB152" i="18" s="1"/>
  <c r="X152" i="18"/>
  <c r="W152" i="18"/>
  <c r="V152" i="18"/>
  <c r="U152" i="18"/>
  <c r="T152" i="18"/>
  <c r="S152" i="18"/>
  <c r="A152" i="18"/>
  <c r="AH151" i="18"/>
  <c r="AG151" i="18"/>
  <c r="AF151" i="18"/>
  <c r="AE151" i="18"/>
  <c r="AA151" i="18"/>
  <c r="Z151" i="18"/>
  <c r="AB151" i="18" s="1"/>
  <c r="X151" i="18"/>
  <c r="W151" i="18"/>
  <c r="V151" i="18"/>
  <c r="U151" i="18"/>
  <c r="T151" i="18"/>
  <c r="S151" i="18"/>
  <c r="A151" i="18"/>
  <c r="AH150" i="18"/>
  <c r="AG150" i="18"/>
  <c r="AF150" i="18"/>
  <c r="AE150" i="18"/>
  <c r="AA150" i="18"/>
  <c r="Z150" i="18"/>
  <c r="AB150" i="18" s="1"/>
  <c r="X150" i="18"/>
  <c r="W150" i="18"/>
  <c r="V150" i="18"/>
  <c r="U150" i="18"/>
  <c r="T150" i="18"/>
  <c r="S150" i="18"/>
  <c r="A150" i="18"/>
  <c r="AH149" i="18"/>
  <c r="AG149" i="18"/>
  <c r="AF149" i="18"/>
  <c r="AE149" i="18"/>
  <c r="AA149" i="18"/>
  <c r="Z149" i="18"/>
  <c r="AB149" i="18" s="1"/>
  <c r="X149" i="18"/>
  <c r="W149" i="18"/>
  <c r="V149" i="18"/>
  <c r="U149" i="18"/>
  <c r="T149" i="18"/>
  <c r="S149" i="18"/>
  <c r="A149" i="18"/>
  <c r="AH148" i="18"/>
  <c r="AG148" i="18"/>
  <c r="AF148" i="18"/>
  <c r="AE148" i="18"/>
  <c r="AA148" i="18"/>
  <c r="Z148" i="18"/>
  <c r="AB148" i="18" s="1"/>
  <c r="X148" i="18"/>
  <c r="W148" i="18"/>
  <c r="V148" i="18"/>
  <c r="U148" i="18"/>
  <c r="T148" i="18"/>
  <c r="S148" i="18"/>
  <c r="A148" i="18"/>
  <c r="AG147" i="18"/>
  <c r="AF147" i="18"/>
  <c r="AE147" i="18"/>
  <c r="AA147" i="18"/>
  <c r="AB147" i="18" s="1"/>
  <c r="Z147" i="18"/>
  <c r="W147" i="18"/>
  <c r="X147" i="18" s="1"/>
  <c r="V147" i="18"/>
  <c r="T147" i="18"/>
  <c r="U147" i="18" s="1"/>
  <c r="S147" i="18"/>
  <c r="AH146" i="18"/>
  <c r="AG146" i="18"/>
  <c r="AF146" i="18"/>
  <c r="AE146" i="18"/>
  <c r="AA146" i="18"/>
  <c r="Z146" i="18"/>
  <c r="AB146" i="18" s="1"/>
  <c r="W146" i="18"/>
  <c r="V146" i="18"/>
  <c r="X146" i="18" s="1"/>
  <c r="T146" i="18"/>
  <c r="S146" i="18"/>
  <c r="U146" i="18" s="1"/>
  <c r="A146" i="18"/>
  <c r="AH145" i="18"/>
  <c r="AG145" i="18"/>
  <c r="AF145" i="18"/>
  <c r="AE145" i="18"/>
  <c r="AA145" i="18"/>
  <c r="Z145" i="18"/>
  <c r="AB145" i="18" s="1"/>
  <c r="W145" i="18"/>
  <c r="V145" i="18"/>
  <c r="X145" i="18" s="1"/>
  <c r="T145" i="18"/>
  <c r="S145" i="18"/>
  <c r="U145" i="18" s="1"/>
  <c r="A145" i="18"/>
  <c r="AH144" i="18"/>
  <c r="AG144" i="18"/>
  <c r="AF144" i="18"/>
  <c r="AE144" i="18"/>
  <c r="AA144" i="18"/>
  <c r="Z144" i="18"/>
  <c r="AB144" i="18" s="1"/>
  <c r="W144" i="18"/>
  <c r="V144" i="18"/>
  <c r="X144" i="18" s="1"/>
  <c r="T144" i="18"/>
  <c r="S144" i="18"/>
  <c r="U144" i="18" s="1"/>
  <c r="A144" i="18"/>
  <c r="AH143" i="18"/>
  <c r="AG143" i="18"/>
  <c r="AF143" i="18"/>
  <c r="AE143" i="18"/>
  <c r="AA143" i="18"/>
  <c r="Z143" i="18"/>
  <c r="AB143" i="18" s="1"/>
  <c r="W143" i="18"/>
  <c r="V143" i="18"/>
  <c r="X143" i="18" s="1"/>
  <c r="T143" i="18"/>
  <c r="S143" i="18"/>
  <c r="U143" i="18" s="1"/>
  <c r="A143" i="18"/>
  <c r="AH142" i="18"/>
  <c r="AG142" i="18"/>
  <c r="AF142" i="18"/>
  <c r="AE142" i="18"/>
  <c r="AA142" i="18"/>
  <c r="Z142" i="18"/>
  <c r="AB142" i="18" s="1"/>
  <c r="W142" i="18"/>
  <c r="V142" i="18"/>
  <c r="X142" i="18" s="1"/>
  <c r="T142" i="18"/>
  <c r="S142" i="18"/>
  <c r="U142" i="18" s="1"/>
  <c r="A142" i="18"/>
  <c r="AH141" i="18"/>
  <c r="AG141" i="18"/>
  <c r="AF141" i="18"/>
  <c r="AE141" i="18"/>
  <c r="AA141" i="18"/>
  <c r="Z141" i="18"/>
  <c r="AB141" i="18" s="1"/>
  <c r="W141" i="18"/>
  <c r="V141" i="18"/>
  <c r="X141" i="18" s="1"/>
  <c r="T141" i="18"/>
  <c r="S141" i="18"/>
  <c r="U141" i="18" s="1"/>
  <c r="A141" i="18"/>
  <c r="AH140" i="18"/>
  <c r="AG140" i="18"/>
  <c r="AF140" i="18"/>
  <c r="AE140" i="18"/>
  <c r="AA140" i="18"/>
  <c r="Z140" i="18"/>
  <c r="AB140" i="18" s="1"/>
  <c r="W140" i="18"/>
  <c r="V140" i="18"/>
  <c r="X140" i="18" s="1"/>
  <c r="T140" i="18"/>
  <c r="S140" i="18"/>
  <c r="U140" i="18" s="1"/>
  <c r="A140" i="18"/>
  <c r="AH139" i="18"/>
  <c r="AG139" i="18"/>
  <c r="AF139" i="18"/>
  <c r="AE139" i="18"/>
  <c r="AA139" i="18"/>
  <c r="Z139" i="18"/>
  <c r="AB139" i="18" s="1"/>
  <c r="W139" i="18"/>
  <c r="V139" i="18"/>
  <c r="X139" i="18" s="1"/>
  <c r="T139" i="18"/>
  <c r="S139" i="18"/>
  <c r="U139" i="18" s="1"/>
  <c r="A139" i="18"/>
  <c r="AH138" i="18"/>
  <c r="AG138" i="18"/>
  <c r="AF138" i="18"/>
  <c r="AE138" i="18"/>
  <c r="AA138" i="18"/>
  <c r="Z138" i="18"/>
  <c r="AB138" i="18" s="1"/>
  <c r="W138" i="18"/>
  <c r="V138" i="18"/>
  <c r="X138" i="18" s="1"/>
  <c r="T138" i="18"/>
  <c r="S138" i="18"/>
  <c r="U138" i="18" s="1"/>
  <c r="A138" i="18"/>
  <c r="AH137" i="18"/>
  <c r="AG137" i="18"/>
  <c r="AF137" i="18"/>
  <c r="AE137" i="18"/>
  <c r="AA137" i="18"/>
  <c r="Z137" i="18"/>
  <c r="AB137" i="18" s="1"/>
  <c r="W137" i="18"/>
  <c r="V137" i="18"/>
  <c r="X137" i="18" s="1"/>
  <c r="T137" i="18"/>
  <c r="S137" i="18"/>
  <c r="U137" i="18" s="1"/>
  <c r="A137" i="18"/>
  <c r="AH136" i="18"/>
  <c r="AG136" i="18"/>
  <c r="AF136" i="18"/>
  <c r="AE136" i="18"/>
  <c r="AA136" i="18"/>
  <c r="Z136" i="18"/>
  <c r="AB136" i="18" s="1"/>
  <c r="W136" i="18"/>
  <c r="V136" i="18"/>
  <c r="X136" i="18" s="1"/>
  <c r="T136" i="18"/>
  <c r="S136" i="18"/>
  <c r="U136" i="18" s="1"/>
  <c r="A136" i="18"/>
  <c r="AH135" i="18"/>
  <c r="AG135" i="18"/>
  <c r="AF135" i="18"/>
  <c r="AE135" i="18"/>
  <c r="AA135" i="18"/>
  <c r="Z135" i="18"/>
  <c r="AB135" i="18" s="1"/>
  <c r="W135" i="18"/>
  <c r="V135" i="18"/>
  <c r="X135" i="18" s="1"/>
  <c r="T135" i="18"/>
  <c r="S135" i="18"/>
  <c r="U135" i="18" s="1"/>
  <c r="A135" i="18"/>
  <c r="AH134" i="18"/>
  <c r="AG134" i="18"/>
  <c r="AF134" i="18"/>
  <c r="AE134" i="18"/>
  <c r="AA134" i="18"/>
  <c r="Z134" i="18"/>
  <c r="AB134" i="18" s="1"/>
  <c r="W134" i="18"/>
  <c r="V134" i="18"/>
  <c r="X134" i="18" s="1"/>
  <c r="T134" i="18"/>
  <c r="S134" i="18"/>
  <c r="U134" i="18" s="1"/>
  <c r="A134" i="18"/>
  <c r="AH133" i="18"/>
  <c r="AG133" i="18"/>
  <c r="AF133" i="18"/>
  <c r="AE133" i="18"/>
  <c r="AA133" i="18"/>
  <c r="Z133" i="18"/>
  <c r="AB133" i="18" s="1"/>
  <c r="W133" i="18"/>
  <c r="V133" i="18"/>
  <c r="X133" i="18" s="1"/>
  <c r="T133" i="18"/>
  <c r="S133" i="18"/>
  <c r="U133" i="18" s="1"/>
  <c r="A133" i="18"/>
  <c r="AH132" i="18"/>
  <c r="AG132" i="18"/>
  <c r="AF132" i="18"/>
  <c r="AE132" i="18"/>
  <c r="AA132" i="18"/>
  <c r="Z132" i="18"/>
  <c r="AB132" i="18" s="1"/>
  <c r="W132" i="18"/>
  <c r="V132" i="18"/>
  <c r="X132" i="18" s="1"/>
  <c r="T132" i="18"/>
  <c r="S132" i="18"/>
  <c r="U132" i="18" s="1"/>
  <c r="A132" i="18"/>
  <c r="AG131" i="18"/>
  <c r="AF131" i="18"/>
  <c r="AE131" i="18"/>
  <c r="AB131" i="18"/>
  <c r="AA131" i="18"/>
  <c r="Z131" i="18"/>
  <c r="W131" i="18"/>
  <c r="V131" i="18"/>
  <c r="X131" i="18" s="1"/>
  <c r="U131" i="18"/>
  <c r="T131" i="18"/>
  <c r="S131" i="18"/>
  <c r="AB130" i="18"/>
  <c r="AA130" i="18"/>
  <c r="Z130" i="18"/>
  <c r="W130" i="18"/>
  <c r="V130" i="18"/>
  <c r="X130" i="18" s="1"/>
  <c r="T130" i="18"/>
  <c r="S130" i="18"/>
  <c r="U130" i="18" s="1"/>
  <c r="AG129" i="18"/>
  <c r="AF129" i="18"/>
  <c r="AE129" i="18"/>
  <c r="AA129" i="18"/>
  <c r="Z129" i="18"/>
  <c r="AB129" i="18" s="1"/>
  <c r="W129" i="18"/>
  <c r="V129" i="18"/>
  <c r="X129" i="18" s="1"/>
  <c r="T129" i="18"/>
  <c r="U129" i="18" s="1"/>
  <c r="S129" i="18"/>
  <c r="AH128" i="18"/>
  <c r="AG128" i="18"/>
  <c r="AF128" i="18"/>
  <c r="AE128" i="18"/>
  <c r="AB128" i="18"/>
  <c r="AA128" i="18"/>
  <c r="Z128" i="18"/>
  <c r="X128" i="18"/>
  <c r="W128" i="18"/>
  <c r="V128" i="18"/>
  <c r="T128" i="18"/>
  <c r="S128" i="18"/>
  <c r="U128" i="18" s="1"/>
  <c r="AH127" i="18"/>
  <c r="AG127" i="18"/>
  <c r="AF127" i="18"/>
  <c r="AE127" i="18"/>
  <c r="AA127" i="18"/>
  <c r="AB127" i="18" s="1"/>
  <c r="Z127" i="18"/>
  <c r="W127" i="18"/>
  <c r="X127" i="18" s="1"/>
  <c r="V127" i="18"/>
  <c r="T127" i="18"/>
  <c r="S127" i="18"/>
  <c r="U127" i="18" s="1"/>
  <c r="AH126" i="18"/>
  <c r="AG126" i="18"/>
  <c r="AF126" i="18"/>
  <c r="AE126" i="18"/>
  <c r="AA126" i="18"/>
  <c r="Z126" i="18"/>
  <c r="AB126" i="18" s="1"/>
  <c r="W126" i="18"/>
  <c r="V126" i="18"/>
  <c r="X126" i="18" s="1"/>
  <c r="T126" i="18"/>
  <c r="S126" i="18"/>
  <c r="U126" i="18" s="1"/>
  <c r="AH125" i="18"/>
  <c r="AG125" i="18"/>
  <c r="AF125" i="18"/>
  <c r="AE125" i="18"/>
  <c r="AA125" i="18"/>
  <c r="Z125" i="18"/>
  <c r="AB125" i="18" s="1"/>
  <c r="X125" i="18"/>
  <c r="W125" i="18"/>
  <c r="V125" i="18"/>
  <c r="U125" i="18"/>
  <c r="T125" i="18"/>
  <c r="S125" i="18"/>
  <c r="AH124" i="18"/>
  <c r="AG124" i="18"/>
  <c r="AF124" i="18"/>
  <c r="AL12" i="18" s="1"/>
  <c r="A24" i="18" s="1"/>
  <c r="AE124" i="18"/>
  <c r="AA124" i="18"/>
  <c r="AB124" i="18" s="1"/>
  <c r="Z124" i="18"/>
  <c r="W124" i="18"/>
  <c r="X124" i="18" s="1"/>
  <c r="V124" i="18"/>
  <c r="T124" i="18"/>
  <c r="U124" i="18" s="1"/>
  <c r="S124" i="18"/>
  <c r="AH123" i="18"/>
  <c r="AG123" i="18"/>
  <c r="AF123" i="18"/>
  <c r="AE123" i="18"/>
  <c r="AA123" i="18"/>
  <c r="Z123" i="18"/>
  <c r="AB123" i="18" s="1"/>
  <c r="W123" i="18"/>
  <c r="V123" i="18"/>
  <c r="X123" i="18" s="1"/>
  <c r="T123" i="18"/>
  <c r="S123" i="18"/>
  <c r="U123" i="18" s="1"/>
  <c r="AH122" i="18"/>
  <c r="AG122" i="18"/>
  <c r="AF122" i="18"/>
  <c r="AE122" i="18"/>
  <c r="AB122" i="18"/>
  <c r="AA122" i="18"/>
  <c r="Z122" i="18"/>
  <c r="W122" i="18"/>
  <c r="V122" i="18"/>
  <c r="X122" i="18" s="1"/>
  <c r="U122" i="18"/>
  <c r="T122" i="18"/>
  <c r="S122" i="18"/>
  <c r="AH121" i="18"/>
  <c r="AG121" i="18"/>
  <c r="AF121" i="18"/>
  <c r="AE121" i="18"/>
  <c r="AA121" i="18"/>
  <c r="AB121" i="18" s="1"/>
  <c r="Z121" i="18"/>
  <c r="W121" i="18"/>
  <c r="X121" i="18" s="1"/>
  <c r="V121" i="18"/>
  <c r="T121" i="18"/>
  <c r="U121" i="18" s="1"/>
  <c r="S121" i="18"/>
  <c r="AH120" i="18"/>
  <c r="AG120" i="18"/>
  <c r="AF120" i="18"/>
  <c r="AE120" i="18"/>
  <c r="AA120" i="18"/>
  <c r="Z120" i="18"/>
  <c r="AB120" i="18" s="1"/>
  <c r="W120" i="18"/>
  <c r="V120" i="18"/>
  <c r="X120" i="18" s="1"/>
  <c r="T120" i="18"/>
  <c r="S120" i="18"/>
  <c r="U120" i="18" s="1"/>
  <c r="AH119" i="18"/>
  <c r="AG119" i="18"/>
  <c r="AF119" i="18"/>
  <c r="AE119" i="18"/>
  <c r="AA119" i="18"/>
  <c r="Z119" i="18"/>
  <c r="AB119" i="18" s="1"/>
  <c r="X119" i="18"/>
  <c r="W119" i="18"/>
  <c r="V119" i="18"/>
  <c r="T119" i="18"/>
  <c r="S119" i="18"/>
  <c r="U119" i="18" s="1"/>
  <c r="AH118" i="18"/>
  <c r="AG118" i="18"/>
  <c r="AF118" i="18"/>
  <c r="AE118" i="18"/>
  <c r="AA118" i="18"/>
  <c r="Z118" i="18"/>
  <c r="AB118" i="18" s="1"/>
  <c r="W118" i="18"/>
  <c r="X118" i="18" s="1"/>
  <c r="V118" i="18"/>
  <c r="T118" i="18"/>
  <c r="U118" i="18" s="1"/>
  <c r="S118" i="18"/>
  <c r="AG117" i="18"/>
  <c r="AF117" i="18"/>
  <c r="AE117" i="18"/>
  <c r="AA117" i="18"/>
  <c r="AB117" i="18" s="1"/>
  <c r="Z117" i="18"/>
  <c r="W117" i="18"/>
  <c r="V117" i="18"/>
  <c r="X117" i="18" s="1"/>
  <c r="U117" i="18"/>
  <c r="T117" i="18"/>
  <c r="S117" i="18"/>
  <c r="AH116" i="18"/>
  <c r="AG116" i="18"/>
  <c r="AF116" i="18"/>
  <c r="AE116" i="18"/>
  <c r="AA116" i="18"/>
  <c r="Z116" i="18"/>
  <c r="AB116" i="18" s="1"/>
  <c r="W116" i="18"/>
  <c r="V116" i="18"/>
  <c r="X116" i="18" s="1"/>
  <c r="T116" i="18"/>
  <c r="U116" i="18" s="1"/>
  <c r="S116" i="18"/>
  <c r="AH115" i="18"/>
  <c r="AG115" i="18"/>
  <c r="AF115" i="18"/>
  <c r="AE115" i="18"/>
  <c r="AB115" i="18"/>
  <c r="AA115" i="18"/>
  <c r="Z115" i="18"/>
  <c r="X115" i="18"/>
  <c r="W115" i="18"/>
  <c r="V115" i="18"/>
  <c r="T115" i="18"/>
  <c r="S115" i="18"/>
  <c r="U115" i="18" s="1"/>
  <c r="AH114" i="18"/>
  <c r="AG114" i="18"/>
  <c r="AF114" i="18"/>
  <c r="AE114" i="18"/>
  <c r="AA114" i="18"/>
  <c r="AB114" i="18" s="1"/>
  <c r="Z114" i="18"/>
  <c r="W114" i="18"/>
  <c r="X114" i="18" s="1"/>
  <c r="V114" i="18"/>
  <c r="T114" i="18"/>
  <c r="S114" i="18"/>
  <c r="U114" i="18" s="1"/>
  <c r="AH113" i="18"/>
  <c r="AG113" i="18"/>
  <c r="AF113" i="18"/>
  <c r="AE113" i="18"/>
  <c r="AA113" i="18"/>
  <c r="Z113" i="18"/>
  <c r="AB113" i="18" s="1"/>
  <c r="W113" i="18"/>
  <c r="V113" i="18"/>
  <c r="X113" i="18" s="1"/>
  <c r="T113" i="18"/>
  <c r="S113" i="18"/>
  <c r="U113" i="18" s="1"/>
  <c r="AH112" i="18"/>
  <c r="AG112" i="18"/>
  <c r="AF112" i="18"/>
  <c r="AE112" i="18"/>
  <c r="AA112" i="18"/>
  <c r="Z112" i="18"/>
  <c r="AB112" i="18" s="1"/>
  <c r="X112" i="18"/>
  <c r="W112" i="18"/>
  <c r="V112" i="18"/>
  <c r="U112" i="18"/>
  <c r="T112" i="18"/>
  <c r="S112" i="18"/>
  <c r="AH111" i="18"/>
  <c r="AG111" i="18"/>
  <c r="AL18" i="18" s="1"/>
  <c r="A29" i="18" s="1"/>
  <c r="AF111" i="18"/>
  <c r="AE111" i="18"/>
  <c r="AA111" i="18"/>
  <c r="AB111" i="18" s="1"/>
  <c r="Z111" i="18"/>
  <c r="W111" i="18"/>
  <c r="X111" i="18" s="1"/>
  <c r="V111" i="18"/>
  <c r="T111" i="18"/>
  <c r="U111" i="18" s="1"/>
  <c r="S111" i="18"/>
  <c r="AH110" i="18"/>
  <c r="AG110" i="18"/>
  <c r="AF110" i="18"/>
  <c r="AE110" i="18"/>
  <c r="AA110" i="18"/>
  <c r="Z110" i="18"/>
  <c r="AB110" i="18" s="1"/>
  <c r="W110" i="18"/>
  <c r="V110" i="18"/>
  <c r="X110" i="18" s="1"/>
  <c r="T110" i="18"/>
  <c r="S110" i="18"/>
  <c r="U110" i="18" s="1"/>
  <c r="AH109" i="18"/>
  <c r="AG109" i="18"/>
  <c r="AF109" i="18"/>
  <c r="AL9" i="18" s="1"/>
  <c r="A21" i="18" s="1"/>
  <c r="AE109" i="18"/>
  <c r="AB109" i="18"/>
  <c r="AA109" i="18"/>
  <c r="Z109" i="18"/>
  <c r="W109" i="18"/>
  <c r="V109" i="18"/>
  <c r="X109" i="18" s="1"/>
  <c r="U109" i="18"/>
  <c r="T109" i="18"/>
  <c r="S109" i="18"/>
  <c r="AH108" i="18"/>
  <c r="AG108" i="18"/>
  <c r="AF108" i="18"/>
  <c r="AE108" i="18"/>
  <c r="AA108" i="18"/>
  <c r="AB108" i="18" s="1"/>
  <c r="Z108" i="18"/>
  <c r="W108" i="18"/>
  <c r="X108" i="18" s="1"/>
  <c r="V108" i="18"/>
  <c r="T108" i="18"/>
  <c r="U108" i="18" s="1"/>
  <c r="S108" i="18"/>
  <c r="AH107" i="18"/>
  <c r="AG107" i="18"/>
  <c r="AF107" i="18"/>
  <c r="AE107" i="18"/>
  <c r="AA107" i="18"/>
  <c r="Z107" i="18"/>
  <c r="AB107" i="18" s="1"/>
  <c r="W107" i="18"/>
  <c r="V107" i="18"/>
  <c r="X107" i="18" s="1"/>
  <c r="T107" i="18"/>
  <c r="S107" i="18"/>
  <c r="U107" i="18" s="1"/>
  <c r="AH106" i="18"/>
  <c r="AG106" i="18"/>
  <c r="AF106" i="18"/>
  <c r="AE106" i="18"/>
  <c r="AA106" i="18"/>
  <c r="Z106" i="18"/>
  <c r="AB106" i="18" s="1"/>
  <c r="X106" i="18"/>
  <c r="W106" i="18"/>
  <c r="V106" i="18"/>
  <c r="T106" i="18"/>
  <c r="S106" i="18"/>
  <c r="U106" i="18" s="1"/>
  <c r="AH105" i="18"/>
  <c r="AG105" i="18"/>
  <c r="AF105" i="18"/>
  <c r="AE105" i="18"/>
  <c r="AA105" i="18"/>
  <c r="Z105" i="18"/>
  <c r="AB105" i="18" s="1"/>
  <c r="W105" i="18"/>
  <c r="X105" i="18" s="1"/>
  <c r="V105" i="18"/>
  <c r="T105" i="18"/>
  <c r="U105" i="18" s="1"/>
  <c r="S105" i="18"/>
  <c r="AH104" i="18"/>
  <c r="AG104" i="18"/>
  <c r="AF104" i="18"/>
  <c r="AE104" i="18"/>
  <c r="AB104" i="18"/>
  <c r="AA104" i="18"/>
  <c r="Z104" i="18"/>
  <c r="W104" i="18"/>
  <c r="V104" i="18"/>
  <c r="X104" i="18" s="1"/>
  <c r="T104" i="18"/>
  <c r="S104" i="18"/>
  <c r="U104" i="18" s="1"/>
  <c r="AH103" i="18"/>
  <c r="AG103" i="18"/>
  <c r="AF103" i="18"/>
  <c r="AE103" i="18"/>
  <c r="AA103" i="18"/>
  <c r="AB103" i="18" s="1"/>
  <c r="Z103" i="18"/>
  <c r="W103" i="18"/>
  <c r="V103" i="18"/>
  <c r="X103" i="18" s="1"/>
  <c r="U103" i="18"/>
  <c r="T103" i="18"/>
  <c r="S103" i="18"/>
  <c r="AH102" i="18"/>
  <c r="AG102" i="18"/>
  <c r="AF102" i="18"/>
  <c r="AE102" i="18"/>
  <c r="AA102" i="18"/>
  <c r="Z102" i="18"/>
  <c r="AB102" i="18" s="1"/>
  <c r="W102" i="18"/>
  <c r="V102" i="18"/>
  <c r="X102" i="18" s="1"/>
  <c r="T102" i="18"/>
  <c r="U102" i="18" s="1"/>
  <c r="S102" i="18"/>
  <c r="AG101" i="18"/>
  <c r="AF101" i="18"/>
  <c r="AE101" i="18"/>
  <c r="AA101" i="18"/>
  <c r="AB101" i="18" s="1"/>
  <c r="Z101" i="18"/>
  <c r="W101" i="18"/>
  <c r="X101" i="18" s="1"/>
  <c r="V101" i="18"/>
  <c r="T101" i="18"/>
  <c r="S101" i="18"/>
  <c r="U101" i="18" s="1"/>
  <c r="AB100" i="18"/>
  <c r="AA100" i="18"/>
  <c r="Z100" i="18"/>
  <c r="W100" i="18"/>
  <c r="V100" i="18"/>
  <c r="X100" i="18" s="1"/>
  <c r="U100" i="18"/>
  <c r="T100" i="18"/>
  <c r="S100" i="18"/>
  <c r="AB99" i="18"/>
  <c r="AA99" i="18"/>
  <c r="Z99" i="18"/>
  <c r="W99" i="18"/>
  <c r="V99" i="18"/>
  <c r="X99" i="18" s="1"/>
  <c r="T99" i="18"/>
  <c r="S99" i="18"/>
  <c r="U99" i="18" s="1"/>
  <c r="AH98" i="18"/>
  <c r="AG98" i="18"/>
  <c r="AF98" i="18"/>
  <c r="AL10" i="18" s="1"/>
  <c r="A22" i="18" s="1"/>
  <c r="AE98" i="18"/>
  <c r="AA98" i="18"/>
  <c r="AB98" i="18" s="1"/>
  <c r="Z98" i="18"/>
  <c r="W98" i="18"/>
  <c r="V98" i="18"/>
  <c r="X98" i="18" s="1"/>
  <c r="U98" i="18"/>
  <c r="T98" i="18"/>
  <c r="S98" i="18"/>
  <c r="AH97" i="18"/>
  <c r="AG97" i="18"/>
  <c r="AF97" i="18"/>
  <c r="AE97" i="18"/>
  <c r="AA97" i="18"/>
  <c r="Z97" i="18"/>
  <c r="AB97" i="18" s="1"/>
  <c r="W97" i="18"/>
  <c r="V97" i="18"/>
  <c r="X97" i="18" s="1"/>
  <c r="T97" i="18"/>
  <c r="U97" i="18" s="1"/>
  <c r="S97" i="18"/>
  <c r="AH96" i="18"/>
  <c r="AG96" i="18"/>
  <c r="AF96" i="18"/>
  <c r="AE96" i="18"/>
  <c r="AB96" i="18"/>
  <c r="AA96" i="18"/>
  <c r="Z96" i="18"/>
  <c r="X96" i="18"/>
  <c r="W96" i="18"/>
  <c r="V96" i="18"/>
  <c r="T96" i="18"/>
  <c r="S96" i="18"/>
  <c r="U96" i="18" s="1"/>
  <c r="AH95" i="18"/>
  <c r="AG95" i="18"/>
  <c r="AL17" i="18" s="1"/>
  <c r="A28" i="18" s="1"/>
  <c r="AF95" i="18"/>
  <c r="AL11" i="18" s="1"/>
  <c r="A23" i="18" s="1"/>
  <c r="AE95" i="18"/>
  <c r="AA95" i="18"/>
  <c r="AB95" i="18" s="1"/>
  <c r="Z95" i="18"/>
  <c r="W95" i="18"/>
  <c r="X95" i="18" s="1"/>
  <c r="V95" i="18"/>
  <c r="T95" i="18"/>
  <c r="S95" i="18"/>
  <c r="U95" i="18" s="1"/>
  <c r="AH89" i="18"/>
  <c r="AG89" i="18"/>
  <c r="W89" i="18"/>
  <c r="X89" i="18" s="1"/>
  <c r="V89" i="18"/>
  <c r="AH88" i="18"/>
  <c r="AG88" i="18"/>
  <c r="W88" i="18"/>
  <c r="V88" i="18"/>
  <c r="X88" i="18" s="1"/>
  <c r="AH87" i="18"/>
  <c r="AG87" i="18"/>
  <c r="W87" i="18"/>
  <c r="V87" i="18"/>
  <c r="X87" i="18" s="1"/>
  <c r="AH86" i="18"/>
  <c r="AG86" i="18"/>
  <c r="W86" i="18"/>
  <c r="V86" i="18"/>
  <c r="X86" i="18" s="1"/>
  <c r="AH85" i="18"/>
  <c r="AG85" i="18"/>
  <c r="W85" i="18"/>
  <c r="X85" i="18" s="1"/>
  <c r="V85" i="18"/>
  <c r="AH84" i="18"/>
  <c r="AG84" i="18"/>
  <c r="W84" i="18"/>
  <c r="X84" i="18" s="1"/>
  <c r="V84" i="18"/>
  <c r="AH83" i="18"/>
  <c r="AG83" i="18"/>
  <c r="W83" i="18"/>
  <c r="V83" i="18"/>
  <c r="X83" i="18" s="1"/>
  <c r="AH82" i="18"/>
  <c r="AG82" i="18"/>
  <c r="X82" i="18"/>
  <c r="W82" i="18"/>
  <c r="V82" i="18"/>
  <c r="AH81" i="18"/>
  <c r="AG81" i="18"/>
  <c r="X81" i="18"/>
  <c r="W81" i="18"/>
  <c r="V81" i="18"/>
  <c r="AH80" i="18"/>
  <c r="AG80" i="18"/>
  <c r="W80" i="18"/>
  <c r="X80" i="18" s="1"/>
  <c r="V80" i="18"/>
  <c r="AH79" i="18"/>
  <c r="AG79" i="18"/>
  <c r="W79" i="18"/>
  <c r="V79" i="18"/>
  <c r="X79" i="18" s="1"/>
  <c r="AH78" i="18"/>
  <c r="AG78" i="18"/>
  <c r="W78" i="18"/>
  <c r="V78" i="18"/>
  <c r="X78" i="18" s="1"/>
  <c r="AH77" i="18"/>
  <c r="AG77" i="18"/>
  <c r="X77" i="18"/>
  <c r="W77" i="18"/>
  <c r="V77" i="18"/>
  <c r="AH76" i="18"/>
  <c r="AG76" i="18"/>
  <c r="W76" i="18"/>
  <c r="V76" i="18"/>
  <c r="X76" i="18" s="1"/>
  <c r="AH75" i="18"/>
  <c r="AG75" i="18"/>
  <c r="W75" i="18"/>
  <c r="X75" i="18" s="1"/>
  <c r="V75" i="18"/>
  <c r="AH74" i="18"/>
  <c r="AG74" i="18"/>
  <c r="W74" i="18"/>
  <c r="V74" i="18"/>
  <c r="X74" i="18" s="1"/>
  <c r="AH73" i="18"/>
  <c r="AG73" i="18"/>
  <c r="W73" i="18"/>
  <c r="V73" i="18"/>
  <c r="X73" i="18" s="1"/>
  <c r="AH72" i="18"/>
  <c r="AG72" i="18"/>
  <c r="W72" i="18"/>
  <c r="V72" i="18"/>
  <c r="X72" i="18" s="1"/>
  <c r="AH71" i="18"/>
  <c r="AG71" i="18"/>
  <c r="W71" i="18"/>
  <c r="X71" i="18" s="1"/>
  <c r="V71" i="18"/>
  <c r="AH70" i="18"/>
  <c r="AG70" i="18"/>
  <c r="W70" i="18"/>
  <c r="X70" i="18" s="1"/>
  <c r="V70" i="18"/>
  <c r="AH69" i="18"/>
  <c r="AG69" i="18"/>
  <c r="W69" i="18"/>
  <c r="V69" i="18"/>
  <c r="X69" i="18" s="1"/>
  <c r="AH68" i="18"/>
  <c r="AG68" i="18"/>
  <c r="X68" i="18"/>
  <c r="W68" i="18"/>
  <c r="V68" i="18"/>
  <c r="AH67" i="18"/>
  <c r="AG67" i="18"/>
  <c r="X67" i="18"/>
  <c r="W67" i="18"/>
  <c r="V67" i="18"/>
  <c r="AH66" i="18"/>
  <c r="AG66" i="18"/>
  <c r="W66" i="18"/>
  <c r="X66" i="18" s="1"/>
  <c r="V66" i="18"/>
  <c r="AH65" i="18"/>
  <c r="AG65" i="18"/>
  <c r="W65" i="18"/>
  <c r="V65" i="18"/>
  <c r="X65" i="18" s="1"/>
  <c r="AH64" i="18"/>
  <c r="AG64" i="18"/>
  <c r="AH20" i="18" s="1"/>
  <c r="A17" i="18" s="1"/>
  <c r="W64" i="18"/>
  <c r="V64" i="18"/>
  <c r="X64" i="18" s="1"/>
  <c r="AH63" i="18"/>
  <c r="AG63" i="18"/>
  <c r="X63" i="18"/>
  <c r="W63" i="18"/>
  <c r="V63" i="18"/>
  <c r="AH62" i="18"/>
  <c r="AG62" i="18"/>
  <c r="W62" i="18"/>
  <c r="V62" i="18"/>
  <c r="X62" i="18" s="1"/>
  <c r="AH61" i="18"/>
  <c r="AG61" i="18"/>
  <c r="X61" i="18"/>
  <c r="W61" i="18"/>
  <c r="V61" i="18"/>
  <c r="AH60" i="18"/>
  <c r="AG60" i="18"/>
  <c r="AH17" i="18" s="1"/>
  <c r="A14" i="18" s="1"/>
  <c r="W60" i="18"/>
  <c r="V60" i="18"/>
  <c r="X60" i="18" s="1"/>
  <c r="AH59" i="18"/>
  <c r="AG59" i="18"/>
  <c r="AH21" i="18" s="1"/>
  <c r="A18" i="18" s="1"/>
  <c r="W59" i="18"/>
  <c r="V59" i="18"/>
  <c r="X59" i="18" s="1"/>
  <c r="T58" i="18"/>
  <c r="S58" i="18"/>
  <c r="U58" i="18" s="1"/>
  <c r="T57" i="18"/>
  <c r="S57" i="18"/>
  <c r="U57" i="18" s="1"/>
  <c r="AA56" i="18"/>
  <c r="V56" i="18"/>
  <c r="U56" i="18"/>
  <c r="T56" i="18"/>
  <c r="S56" i="18"/>
  <c r="AA55" i="18"/>
  <c r="V55" i="18"/>
  <c r="U55" i="18"/>
  <c r="T55" i="18"/>
  <c r="S55" i="18"/>
  <c r="J55" i="18"/>
  <c r="AH11" i="18" s="1"/>
  <c r="A10" i="18" s="1"/>
  <c r="J54" i="18"/>
  <c r="J53" i="18"/>
  <c r="AH9" i="18" s="1"/>
  <c r="A8" i="18" s="1"/>
  <c r="J47" i="18"/>
  <c r="J46" i="18"/>
  <c r="J45" i="18"/>
  <c r="J44" i="18"/>
  <c r="J43" i="18"/>
  <c r="J42" i="18"/>
  <c r="J41" i="18"/>
  <c r="J40" i="18"/>
  <c r="T13" i="18"/>
  <c r="AK15" i="18" s="1"/>
  <c r="Q13" i="18"/>
  <c r="AH15" i="18" s="1"/>
  <c r="AH10" i="18"/>
  <c r="A9" i="18"/>
  <c r="T6" i="18"/>
  <c r="AK8" i="18" s="1"/>
  <c r="Q6" i="18"/>
  <c r="AH8" i="18" s="1"/>
  <c r="AG159" i="17"/>
  <c r="AF159" i="17"/>
  <c r="AE159" i="17"/>
  <c r="AA159" i="17"/>
  <c r="Z159" i="17"/>
  <c r="AB159" i="17" s="1"/>
  <c r="W159" i="17"/>
  <c r="V159" i="17"/>
  <c r="X159" i="17" s="1"/>
  <c r="T159" i="17"/>
  <c r="S159" i="17"/>
  <c r="U159" i="17" s="1"/>
  <c r="AG158" i="17"/>
  <c r="AF158" i="17"/>
  <c r="AE158" i="17"/>
  <c r="AA158" i="17"/>
  <c r="Z158" i="17"/>
  <c r="AB158" i="17" s="1"/>
  <c r="W158" i="17"/>
  <c r="V158" i="17"/>
  <c r="X158" i="17" s="1"/>
  <c r="T158" i="17"/>
  <c r="S158" i="17"/>
  <c r="U158" i="17" s="1"/>
  <c r="A158" i="17"/>
  <c r="AH158" i="17" s="1"/>
  <c r="AG157" i="17"/>
  <c r="AF157" i="17"/>
  <c r="AE157" i="17"/>
  <c r="AA157" i="17"/>
  <c r="Z157" i="17"/>
  <c r="AB157" i="17" s="1"/>
  <c r="W157" i="17"/>
  <c r="V157" i="17"/>
  <c r="X157" i="17" s="1"/>
  <c r="T157" i="17"/>
  <c r="S157" i="17"/>
  <c r="U157" i="17" s="1"/>
  <c r="A157" i="17"/>
  <c r="AH157" i="17" s="1"/>
  <c r="AG156" i="17"/>
  <c r="AF156" i="17"/>
  <c r="AE156" i="17"/>
  <c r="AA156" i="17"/>
  <c r="Z156" i="17"/>
  <c r="AB156" i="17" s="1"/>
  <c r="W156" i="17"/>
  <c r="V156" i="17"/>
  <c r="X156" i="17" s="1"/>
  <c r="T156" i="17"/>
  <c r="S156" i="17"/>
  <c r="U156" i="17" s="1"/>
  <c r="A156" i="17"/>
  <c r="AH156" i="17" s="1"/>
  <c r="AG155" i="17"/>
  <c r="AF155" i="17"/>
  <c r="AE155" i="17"/>
  <c r="AA155" i="17"/>
  <c r="Z155" i="17"/>
  <c r="AB155" i="17" s="1"/>
  <c r="W155" i="17"/>
  <c r="V155" i="17"/>
  <c r="X155" i="17" s="1"/>
  <c r="T155" i="17"/>
  <c r="S155" i="17"/>
  <c r="U155" i="17" s="1"/>
  <c r="A155" i="17"/>
  <c r="AH155" i="17" s="1"/>
  <c r="AG154" i="17"/>
  <c r="AF154" i="17"/>
  <c r="AE154" i="17"/>
  <c r="AA154" i="17"/>
  <c r="Z154" i="17"/>
  <c r="AB154" i="17" s="1"/>
  <c r="W154" i="17"/>
  <c r="V154" i="17"/>
  <c r="X154" i="17" s="1"/>
  <c r="T154" i="17"/>
  <c r="S154" i="17"/>
  <c r="U154" i="17" s="1"/>
  <c r="A154" i="17"/>
  <c r="AH154" i="17" s="1"/>
  <c r="AG153" i="17"/>
  <c r="AF153" i="17"/>
  <c r="AE153" i="17"/>
  <c r="AA153" i="17"/>
  <c r="Z153" i="17"/>
  <c r="AB153" i="17" s="1"/>
  <c r="W153" i="17"/>
  <c r="V153" i="17"/>
  <c r="X153" i="17" s="1"/>
  <c r="T153" i="17"/>
  <c r="S153" i="17"/>
  <c r="U153" i="17" s="1"/>
  <c r="A153" i="17"/>
  <c r="AH153" i="17" s="1"/>
  <c r="AG152" i="17"/>
  <c r="AF152" i="17"/>
  <c r="AE152" i="17"/>
  <c r="AA152" i="17"/>
  <c r="Z152" i="17"/>
  <c r="AB152" i="17" s="1"/>
  <c r="W152" i="17"/>
  <c r="V152" i="17"/>
  <c r="X152" i="17" s="1"/>
  <c r="T152" i="17"/>
  <c r="S152" i="17"/>
  <c r="U152" i="17" s="1"/>
  <c r="A152" i="17"/>
  <c r="AH152" i="17" s="1"/>
  <c r="AG151" i="17"/>
  <c r="AF151" i="17"/>
  <c r="AE151" i="17"/>
  <c r="AA151" i="17"/>
  <c r="Z151" i="17"/>
  <c r="AB151" i="17" s="1"/>
  <c r="W151" i="17"/>
  <c r="V151" i="17"/>
  <c r="X151" i="17" s="1"/>
  <c r="T151" i="17"/>
  <c r="S151" i="17"/>
  <c r="U151" i="17" s="1"/>
  <c r="A151" i="17"/>
  <c r="AH151" i="17" s="1"/>
  <c r="AG150" i="17"/>
  <c r="AF150" i="17"/>
  <c r="AE150" i="17"/>
  <c r="AA150" i="17"/>
  <c r="Z150" i="17"/>
  <c r="AB150" i="17" s="1"/>
  <c r="W150" i="17"/>
  <c r="V150" i="17"/>
  <c r="X150" i="17" s="1"/>
  <c r="T150" i="17"/>
  <c r="S150" i="17"/>
  <c r="U150" i="17" s="1"/>
  <c r="A150" i="17"/>
  <c r="AH150" i="17" s="1"/>
  <c r="AG149" i="17"/>
  <c r="AF149" i="17"/>
  <c r="AE149" i="17"/>
  <c r="AA149" i="17"/>
  <c r="Z149" i="17"/>
  <c r="AB149" i="17" s="1"/>
  <c r="W149" i="17"/>
  <c r="V149" i="17"/>
  <c r="X149" i="17" s="1"/>
  <c r="T149" i="17"/>
  <c r="S149" i="17"/>
  <c r="U149" i="17" s="1"/>
  <c r="A149" i="17"/>
  <c r="AH149" i="17" s="1"/>
  <c r="AG148" i="17"/>
  <c r="AF148" i="17"/>
  <c r="AE148" i="17"/>
  <c r="AA148" i="17"/>
  <c r="Z148" i="17"/>
  <c r="AB148" i="17" s="1"/>
  <c r="W148" i="17"/>
  <c r="V148" i="17"/>
  <c r="X148" i="17" s="1"/>
  <c r="T148" i="17"/>
  <c r="S148" i="17"/>
  <c r="U148" i="17" s="1"/>
  <c r="A148" i="17"/>
  <c r="AH148" i="17" s="1"/>
  <c r="AG147" i="17"/>
  <c r="AF147" i="17"/>
  <c r="AE147" i="17"/>
  <c r="AA147" i="17"/>
  <c r="Z147" i="17"/>
  <c r="AB147" i="17" s="1"/>
  <c r="W147" i="17"/>
  <c r="V147" i="17"/>
  <c r="X147" i="17" s="1"/>
  <c r="T147" i="17"/>
  <c r="S147" i="17"/>
  <c r="U147" i="17" s="1"/>
  <c r="AG146" i="17"/>
  <c r="AF146" i="17"/>
  <c r="AE146" i="17"/>
  <c r="AA146" i="17"/>
  <c r="Z146" i="17"/>
  <c r="AB146" i="17" s="1"/>
  <c r="W146" i="17"/>
  <c r="V146" i="17"/>
  <c r="X146" i="17" s="1"/>
  <c r="U146" i="17"/>
  <c r="T146" i="17"/>
  <c r="S146" i="17"/>
  <c r="A146" i="17"/>
  <c r="AH146" i="17" s="1"/>
  <c r="AG145" i="17"/>
  <c r="AF145" i="17"/>
  <c r="AE145" i="17"/>
  <c r="AA145" i="17"/>
  <c r="Z145" i="17"/>
  <c r="AB145" i="17" s="1"/>
  <c r="W145" i="17"/>
  <c r="V145" i="17"/>
  <c r="X145" i="17" s="1"/>
  <c r="U145" i="17"/>
  <c r="T145" i="17"/>
  <c r="S145" i="17"/>
  <c r="A145" i="17"/>
  <c r="AH145" i="17" s="1"/>
  <c r="AG144" i="17"/>
  <c r="AF144" i="17"/>
  <c r="AE144" i="17"/>
  <c r="AA144" i="17"/>
  <c r="Z144" i="17"/>
  <c r="AB144" i="17" s="1"/>
  <c r="W144" i="17"/>
  <c r="V144" i="17"/>
  <c r="X144" i="17" s="1"/>
  <c r="U144" i="17"/>
  <c r="T144" i="17"/>
  <c r="S144" i="17"/>
  <c r="A144" i="17"/>
  <c r="AH144" i="17" s="1"/>
  <c r="AG143" i="17"/>
  <c r="AF143" i="17"/>
  <c r="AE143" i="17"/>
  <c r="AA143" i="17"/>
  <c r="Z143" i="17"/>
  <c r="AB143" i="17" s="1"/>
  <c r="W143" i="17"/>
  <c r="V143" i="17"/>
  <c r="X143" i="17" s="1"/>
  <c r="U143" i="17"/>
  <c r="T143" i="17"/>
  <c r="S143" i="17"/>
  <c r="A143" i="17"/>
  <c r="AH143" i="17" s="1"/>
  <c r="AG142" i="17"/>
  <c r="AF142" i="17"/>
  <c r="AE142" i="17"/>
  <c r="AA142" i="17"/>
  <c r="Z142" i="17"/>
  <c r="AB142" i="17" s="1"/>
  <c r="W142" i="17"/>
  <c r="V142" i="17"/>
  <c r="X142" i="17" s="1"/>
  <c r="U142" i="17"/>
  <c r="T142" i="17"/>
  <c r="S142" i="17"/>
  <c r="A142" i="17"/>
  <c r="AH142" i="17" s="1"/>
  <c r="AG141" i="17"/>
  <c r="AF141" i="17"/>
  <c r="AE141" i="17"/>
  <c r="AA141" i="17"/>
  <c r="Z141" i="17"/>
  <c r="AB141" i="17" s="1"/>
  <c r="W141" i="17"/>
  <c r="V141" i="17"/>
  <c r="X141" i="17" s="1"/>
  <c r="U141" i="17"/>
  <c r="T141" i="17"/>
  <c r="S141" i="17"/>
  <c r="A141" i="17"/>
  <c r="AH141" i="17" s="1"/>
  <c r="AG140" i="17"/>
  <c r="AF140" i="17"/>
  <c r="AE140" i="17"/>
  <c r="AA140" i="17"/>
  <c r="Z140" i="17"/>
  <c r="AB140" i="17" s="1"/>
  <c r="W140" i="17"/>
  <c r="V140" i="17"/>
  <c r="X140" i="17" s="1"/>
  <c r="U140" i="17"/>
  <c r="T140" i="17"/>
  <c r="S140" i="17"/>
  <c r="A140" i="17"/>
  <c r="AH140" i="17" s="1"/>
  <c r="AG139" i="17"/>
  <c r="AF139" i="17"/>
  <c r="AE139" i="17"/>
  <c r="AA139" i="17"/>
  <c r="Z139" i="17"/>
  <c r="AB139" i="17" s="1"/>
  <c r="W139" i="17"/>
  <c r="V139" i="17"/>
  <c r="X139" i="17" s="1"/>
  <c r="U139" i="17"/>
  <c r="T139" i="17"/>
  <c r="S139" i="17"/>
  <c r="A139" i="17"/>
  <c r="AH139" i="17" s="1"/>
  <c r="AG138" i="17"/>
  <c r="AF138" i="17"/>
  <c r="AE138" i="17"/>
  <c r="AA138" i="17"/>
  <c r="Z138" i="17"/>
  <c r="AB138" i="17" s="1"/>
  <c r="W138" i="17"/>
  <c r="V138" i="17"/>
  <c r="X138" i="17" s="1"/>
  <c r="U138" i="17"/>
  <c r="T138" i="17"/>
  <c r="S138" i="17"/>
  <c r="A138" i="17"/>
  <c r="AH138" i="17" s="1"/>
  <c r="AG137" i="17"/>
  <c r="AF137" i="17"/>
  <c r="AE137" i="17"/>
  <c r="AA137" i="17"/>
  <c r="Z137" i="17"/>
  <c r="AB137" i="17" s="1"/>
  <c r="W137" i="17"/>
  <c r="V137" i="17"/>
  <c r="X137" i="17" s="1"/>
  <c r="U137" i="17"/>
  <c r="T137" i="17"/>
  <c r="S137" i="17"/>
  <c r="A137" i="17"/>
  <c r="AH137" i="17" s="1"/>
  <c r="AG136" i="17"/>
  <c r="AF136" i="17"/>
  <c r="AE136" i="17"/>
  <c r="AA136" i="17"/>
  <c r="Z136" i="17"/>
  <c r="AB136" i="17" s="1"/>
  <c r="W136" i="17"/>
  <c r="V136" i="17"/>
  <c r="X136" i="17" s="1"/>
  <c r="U136" i="17"/>
  <c r="T136" i="17"/>
  <c r="S136" i="17"/>
  <c r="A136" i="17"/>
  <c r="AH136" i="17" s="1"/>
  <c r="AG135" i="17"/>
  <c r="AF135" i="17"/>
  <c r="AE135" i="17"/>
  <c r="AA135" i="17"/>
  <c r="Z135" i="17"/>
  <c r="AB135" i="17" s="1"/>
  <c r="W135" i="17"/>
  <c r="V135" i="17"/>
  <c r="X135" i="17" s="1"/>
  <c r="U135" i="17"/>
  <c r="T135" i="17"/>
  <c r="S135" i="17"/>
  <c r="A135" i="17"/>
  <c r="AH135" i="17" s="1"/>
  <c r="AG134" i="17"/>
  <c r="AF134" i="17"/>
  <c r="AE134" i="17"/>
  <c r="AA134" i="17"/>
  <c r="Z134" i="17"/>
  <c r="AB134" i="17" s="1"/>
  <c r="W134" i="17"/>
  <c r="V134" i="17"/>
  <c r="X134" i="17" s="1"/>
  <c r="U134" i="17"/>
  <c r="T134" i="17"/>
  <c r="S134" i="17"/>
  <c r="A134" i="17"/>
  <c r="AH134" i="17" s="1"/>
  <c r="AG133" i="17"/>
  <c r="AF133" i="17"/>
  <c r="AE133" i="17"/>
  <c r="AA133" i="17"/>
  <c r="Z133" i="17"/>
  <c r="AB133" i="17" s="1"/>
  <c r="W133" i="17"/>
  <c r="V133" i="17"/>
  <c r="X133" i="17" s="1"/>
  <c r="U133" i="17"/>
  <c r="T133" i="17"/>
  <c r="S133" i="17"/>
  <c r="A133" i="17"/>
  <c r="AH133" i="17" s="1"/>
  <c r="AG132" i="17"/>
  <c r="AF132" i="17"/>
  <c r="AE132" i="17"/>
  <c r="AA132" i="17"/>
  <c r="Z132" i="17"/>
  <c r="AB132" i="17" s="1"/>
  <c r="W132" i="17"/>
  <c r="V132" i="17"/>
  <c r="X132" i="17" s="1"/>
  <c r="U132" i="17"/>
  <c r="T132" i="17"/>
  <c r="S132" i="17"/>
  <c r="A132" i="17"/>
  <c r="AH132" i="17" s="1"/>
  <c r="AG131" i="17"/>
  <c r="AF131" i="17"/>
  <c r="AE131" i="17"/>
  <c r="AA131" i="17"/>
  <c r="Z131" i="17"/>
  <c r="AB131" i="17" s="1"/>
  <c r="W131" i="17"/>
  <c r="V131" i="17"/>
  <c r="X131" i="17" s="1"/>
  <c r="U131" i="17"/>
  <c r="T131" i="17"/>
  <c r="S131" i="17"/>
  <c r="AA130" i="17"/>
  <c r="AB130" i="17" s="1"/>
  <c r="Z130" i="17"/>
  <c r="X130" i="17"/>
  <c r="W130" i="17"/>
  <c r="V130" i="17"/>
  <c r="T130" i="17"/>
  <c r="U130" i="17" s="1"/>
  <c r="S130" i="17"/>
  <c r="AG129" i="17"/>
  <c r="AF129" i="17"/>
  <c r="AE129" i="17"/>
  <c r="AB129" i="17"/>
  <c r="AA129" i="17"/>
  <c r="Z129" i="17"/>
  <c r="W129" i="17"/>
  <c r="V129" i="17"/>
  <c r="X129" i="17" s="1"/>
  <c r="T129" i="17"/>
  <c r="S129" i="17"/>
  <c r="U129" i="17" s="1"/>
  <c r="AH128" i="17"/>
  <c r="AG128" i="17"/>
  <c r="AF128" i="17"/>
  <c r="AE128" i="17"/>
  <c r="AB128" i="17"/>
  <c r="AA128" i="17"/>
  <c r="Z128" i="17"/>
  <c r="W128" i="17"/>
  <c r="X128" i="17" s="1"/>
  <c r="V128" i="17"/>
  <c r="U128" i="17"/>
  <c r="T128" i="17"/>
  <c r="S128" i="17"/>
  <c r="AH127" i="17"/>
  <c r="AG127" i="17"/>
  <c r="AF127" i="17"/>
  <c r="AE127" i="17"/>
  <c r="AA127" i="17"/>
  <c r="Z127" i="17"/>
  <c r="AB127" i="17" s="1"/>
  <c r="W127" i="17"/>
  <c r="V127" i="17"/>
  <c r="X127" i="17" s="1"/>
  <c r="T127" i="17"/>
  <c r="U127" i="17" s="1"/>
  <c r="S127" i="17"/>
  <c r="AH126" i="17"/>
  <c r="AG126" i="17"/>
  <c r="AF126" i="17"/>
  <c r="AE126" i="17"/>
  <c r="AA126" i="17"/>
  <c r="Z126" i="17"/>
  <c r="AB126" i="17" s="1"/>
  <c r="X126" i="17"/>
  <c r="W126" i="17"/>
  <c r="V126" i="17"/>
  <c r="T126" i="17"/>
  <c r="S126" i="17"/>
  <c r="U126" i="17" s="1"/>
  <c r="AH125" i="17"/>
  <c r="AG125" i="17"/>
  <c r="AF125" i="17"/>
  <c r="AE125" i="17"/>
  <c r="AA125" i="17"/>
  <c r="Z125" i="17"/>
  <c r="AB125" i="17" s="1"/>
  <c r="X125" i="17"/>
  <c r="W125" i="17"/>
  <c r="V125" i="17"/>
  <c r="T125" i="17"/>
  <c r="U125" i="17" s="1"/>
  <c r="S125" i="17"/>
  <c r="AH124" i="17"/>
  <c r="AG124" i="17"/>
  <c r="AF124" i="17"/>
  <c r="AE124" i="17"/>
  <c r="AB124" i="17"/>
  <c r="AA124" i="17"/>
  <c r="Z124" i="17"/>
  <c r="W124" i="17"/>
  <c r="V124" i="17"/>
  <c r="X124" i="17" s="1"/>
  <c r="T124" i="17"/>
  <c r="S124" i="17"/>
  <c r="U124" i="17" s="1"/>
  <c r="AH123" i="17"/>
  <c r="AG123" i="17"/>
  <c r="AF123" i="17"/>
  <c r="AE123" i="17"/>
  <c r="AB123" i="17"/>
  <c r="AA123" i="17"/>
  <c r="Z123" i="17"/>
  <c r="W123" i="17"/>
  <c r="V123" i="17"/>
  <c r="X123" i="17" s="1"/>
  <c r="U123" i="17"/>
  <c r="T123" i="17"/>
  <c r="S123" i="17"/>
  <c r="AH122" i="17"/>
  <c r="AG122" i="17"/>
  <c r="AF122" i="17"/>
  <c r="AE122" i="17"/>
  <c r="AA122" i="17"/>
  <c r="Z122" i="17"/>
  <c r="AB122" i="17" s="1"/>
  <c r="W122" i="17"/>
  <c r="V122" i="17"/>
  <c r="X122" i="17" s="1"/>
  <c r="U122" i="17"/>
  <c r="T122" i="17"/>
  <c r="S122" i="17"/>
  <c r="AH121" i="17"/>
  <c r="AG121" i="17"/>
  <c r="AF121" i="17"/>
  <c r="AE121" i="17"/>
  <c r="AA121" i="17"/>
  <c r="Z121" i="17"/>
  <c r="AB121" i="17" s="1"/>
  <c r="X121" i="17"/>
  <c r="W121" i="17"/>
  <c r="V121" i="17"/>
  <c r="T121" i="17"/>
  <c r="S121" i="17"/>
  <c r="U121" i="17" s="1"/>
  <c r="AH120" i="17"/>
  <c r="AG120" i="17"/>
  <c r="AF120" i="17"/>
  <c r="AE120" i="17"/>
  <c r="AB120" i="17"/>
  <c r="AA120" i="17"/>
  <c r="Z120" i="17"/>
  <c r="X120" i="17"/>
  <c r="W120" i="17"/>
  <c r="V120" i="17"/>
  <c r="T120" i="17"/>
  <c r="S120" i="17"/>
  <c r="U120" i="17" s="1"/>
  <c r="AH119" i="17"/>
  <c r="AG119" i="17"/>
  <c r="AF119" i="17"/>
  <c r="AE119" i="17"/>
  <c r="AA119" i="17"/>
  <c r="AB119" i="17" s="1"/>
  <c r="Z119" i="17"/>
  <c r="W119" i="17"/>
  <c r="V119" i="17"/>
  <c r="X119" i="17" s="1"/>
  <c r="T119" i="17"/>
  <c r="S119" i="17"/>
  <c r="U119" i="17" s="1"/>
  <c r="AH118" i="17"/>
  <c r="AG118" i="17"/>
  <c r="AF118" i="17"/>
  <c r="AE118" i="17"/>
  <c r="AA118" i="17"/>
  <c r="Z118" i="17"/>
  <c r="AB118" i="17" s="1"/>
  <c r="W118" i="17"/>
  <c r="V118" i="17"/>
  <c r="X118" i="17" s="1"/>
  <c r="U118" i="17"/>
  <c r="T118" i="17"/>
  <c r="S118" i="17"/>
  <c r="AG117" i="17"/>
  <c r="AF117" i="17"/>
  <c r="AE117" i="17"/>
  <c r="AA117" i="17"/>
  <c r="Z117" i="17"/>
  <c r="AB117" i="17" s="1"/>
  <c r="W117" i="17"/>
  <c r="X117" i="17" s="1"/>
  <c r="V117" i="17"/>
  <c r="T117" i="17"/>
  <c r="S117" i="17"/>
  <c r="U117" i="17" s="1"/>
  <c r="AH116" i="17"/>
  <c r="AG116" i="17"/>
  <c r="AF116" i="17"/>
  <c r="AE116" i="17"/>
  <c r="AB116" i="17"/>
  <c r="AA116" i="17"/>
  <c r="Z116" i="17"/>
  <c r="W116" i="17"/>
  <c r="V116" i="17"/>
  <c r="X116" i="17" s="1"/>
  <c r="T116" i="17"/>
  <c r="S116" i="17"/>
  <c r="U116" i="17" s="1"/>
  <c r="AH115" i="17"/>
  <c r="AG115" i="17"/>
  <c r="AF115" i="17"/>
  <c r="AE115" i="17"/>
  <c r="AA115" i="17"/>
  <c r="Z115" i="17"/>
  <c r="AB115" i="17" s="1"/>
  <c r="W115" i="17"/>
  <c r="V115" i="17"/>
  <c r="X115" i="17" s="1"/>
  <c r="U115" i="17"/>
  <c r="T115" i="17"/>
  <c r="S115" i="17"/>
  <c r="AH114" i="17"/>
  <c r="AG114" i="17"/>
  <c r="AF114" i="17"/>
  <c r="AE114" i="17"/>
  <c r="AA114" i="17"/>
  <c r="Z114" i="17"/>
  <c r="AB114" i="17" s="1"/>
  <c r="W114" i="17"/>
  <c r="V114" i="17"/>
  <c r="X114" i="17" s="1"/>
  <c r="T114" i="17"/>
  <c r="U114" i="17" s="1"/>
  <c r="S114" i="17"/>
  <c r="AH113" i="17"/>
  <c r="AG113" i="17"/>
  <c r="AF113" i="17"/>
  <c r="AE113" i="17"/>
  <c r="AA113" i="17"/>
  <c r="Z113" i="17"/>
  <c r="AB113" i="17" s="1"/>
  <c r="X113" i="17"/>
  <c r="W113" i="17"/>
  <c r="V113" i="17"/>
  <c r="T113" i="17"/>
  <c r="S113" i="17"/>
  <c r="U113" i="17" s="1"/>
  <c r="AH112" i="17"/>
  <c r="AG112" i="17"/>
  <c r="AF112" i="17"/>
  <c r="AE112" i="17"/>
  <c r="AB112" i="17"/>
  <c r="AA112" i="17"/>
  <c r="Z112" i="17"/>
  <c r="W112" i="17"/>
  <c r="V112" i="17"/>
  <c r="X112" i="17" s="1"/>
  <c r="T112" i="17"/>
  <c r="S112" i="17"/>
  <c r="U112" i="17" s="1"/>
  <c r="AH111" i="17"/>
  <c r="AG111" i="17"/>
  <c r="AF111" i="17"/>
  <c r="AE111" i="17"/>
  <c r="AA111" i="17"/>
  <c r="AB111" i="17" s="1"/>
  <c r="Z111" i="17"/>
  <c r="W111" i="17"/>
  <c r="V111" i="17"/>
  <c r="X111" i="17" s="1"/>
  <c r="T111" i="17"/>
  <c r="S111" i="17"/>
  <c r="U111" i="17" s="1"/>
  <c r="AH110" i="17"/>
  <c r="AG110" i="17"/>
  <c r="AF110" i="17"/>
  <c r="AE110" i="17"/>
  <c r="AA110" i="17"/>
  <c r="Z110" i="17"/>
  <c r="AB110" i="17" s="1"/>
  <c r="W110" i="17"/>
  <c r="V110" i="17"/>
  <c r="X110" i="17" s="1"/>
  <c r="U110" i="17"/>
  <c r="T110" i="17"/>
  <c r="S110" i="17"/>
  <c r="AH109" i="17"/>
  <c r="AG109" i="17"/>
  <c r="AF109" i="17"/>
  <c r="AE109" i="17"/>
  <c r="AA109" i="17"/>
  <c r="Z109" i="17"/>
  <c r="AB109" i="17" s="1"/>
  <c r="X109" i="17"/>
  <c r="W109" i="17"/>
  <c r="V109" i="17"/>
  <c r="T109" i="17"/>
  <c r="S109" i="17"/>
  <c r="U109" i="17" s="1"/>
  <c r="AH108" i="17"/>
  <c r="AG108" i="17"/>
  <c r="AF108" i="17"/>
  <c r="AE108" i="17"/>
  <c r="AA108" i="17"/>
  <c r="Z108" i="17"/>
  <c r="AB108" i="17" s="1"/>
  <c r="W108" i="17"/>
  <c r="X108" i="17" s="1"/>
  <c r="V108" i="17"/>
  <c r="T108" i="17"/>
  <c r="S108" i="17"/>
  <c r="U108" i="17" s="1"/>
  <c r="AH107" i="17"/>
  <c r="AG107" i="17"/>
  <c r="AF107" i="17"/>
  <c r="AE107" i="17"/>
  <c r="AB107" i="17"/>
  <c r="AA107" i="17"/>
  <c r="Z107" i="17"/>
  <c r="W107" i="17"/>
  <c r="V107" i="17"/>
  <c r="X107" i="17" s="1"/>
  <c r="T107" i="17"/>
  <c r="S107" i="17"/>
  <c r="U107" i="17" s="1"/>
  <c r="AH106" i="17"/>
  <c r="AG106" i="17"/>
  <c r="AF106" i="17"/>
  <c r="AE106" i="17"/>
  <c r="AA106" i="17"/>
  <c r="AB106" i="17" s="1"/>
  <c r="Z106" i="17"/>
  <c r="W106" i="17"/>
  <c r="V106" i="17"/>
  <c r="X106" i="17" s="1"/>
  <c r="U106" i="17"/>
  <c r="T106" i="17"/>
  <c r="S106" i="17"/>
  <c r="AH105" i="17"/>
  <c r="AG105" i="17"/>
  <c r="AF105" i="17"/>
  <c r="AE105" i="17"/>
  <c r="AA105" i="17"/>
  <c r="Z105" i="17"/>
  <c r="AB105" i="17" s="1"/>
  <c r="W105" i="17"/>
  <c r="V105" i="17"/>
  <c r="X105" i="17" s="1"/>
  <c r="T105" i="17"/>
  <c r="U105" i="17" s="1"/>
  <c r="S105" i="17"/>
  <c r="AH104" i="17"/>
  <c r="AG104" i="17"/>
  <c r="AF104" i="17"/>
  <c r="AE104" i="17"/>
  <c r="AA104" i="17"/>
  <c r="Z104" i="17"/>
  <c r="AB104" i="17" s="1"/>
  <c r="X104" i="17"/>
  <c r="W104" i="17"/>
  <c r="V104" i="17"/>
  <c r="T104" i="17"/>
  <c r="S104" i="17"/>
  <c r="U104" i="17" s="1"/>
  <c r="AH103" i="17"/>
  <c r="AG103" i="17"/>
  <c r="AF103" i="17"/>
  <c r="AE103" i="17"/>
  <c r="AA103" i="17"/>
  <c r="Z103" i="17"/>
  <c r="AB103" i="17" s="1"/>
  <c r="W103" i="17"/>
  <c r="X103" i="17" s="1"/>
  <c r="V103" i="17"/>
  <c r="T103" i="17"/>
  <c r="S103" i="17"/>
  <c r="U103" i="17" s="1"/>
  <c r="AH102" i="17"/>
  <c r="AG102" i="17"/>
  <c r="AF102" i="17"/>
  <c r="AE102" i="17"/>
  <c r="AB102" i="17"/>
  <c r="AA102" i="17"/>
  <c r="Z102" i="17"/>
  <c r="W102" i="17"/>
  <c r="V102" i="17"/>
  <c r="X102" i="17" s="1"/>
  <c r="T102" i="17"/>
  <c r="S102" i="17"/>
  <c r="U102" i="17" s="1"/>
  <c r="AG101" i="17"/>
  <c r="AF101" i="17"/>
  <c r="AE101" i="17"/>
  <c r="AA101" i="17"/>
  <c r="Z101" i="17"/>
  <c r="AB101" i="17" s="1"/>
  <c r="W101" i="17"/>
  <c r="V101" i="17"/>
  <c r="X101" i="17" s="1"/>
  <c r="T101" i="17"/>
  <c r="U101" i="17" s="1"/>
  <c r="S101" i="17"/>
  <c r="AA100" i="17"/>
  <c r="Z100" i="17"/>
  <c r="AB100" i="17" s="1"/>
  <c r="W100" i="17"/>
  <c r="X100" i="17" s="1"/>
  <c r="V100" i="17"/>
  <c r="T100" i="17"/>
  <c r="S100" i="17"/>
  <c r="U100" i="17" s="1"/>
  <c r="AA99" i="17"/>
  <c r="Z99" i="17"/>
  <c r="AB99" i="17" s="1"/>
  <c r="X99" i="17"/>
  <c r="W99" i="17"/>
  <c r="V99" i="17"/>
  <c r="T99" i="17"/>
  <c r="S99" i="17"/>
  <c r="U99" i="17" s="1"/>
  <c r="AH98" i="17"/>
  <c r="AG98" i="17"/>
  <c r="AF98" i="17"/>
  <c r="AE98" i="17"/>
  <c r="AA98" i="17"/>
  <c r="Z98" i="17"/>
  <c r="AB98" i="17" s="1"/>
  <c r="W98" i="17"/>
  <c r="X98" i="17" s="1"/>
  <c r="V98" i="17"/>
  <c r="T98" i="17"/>
  <c r="S98" i="17"/>
  <c r="U98" i="17" s="1"/>
  <c r="AH97" i="17"/>
  <c r="AG97" i="17"/>
  <c r="AL16" i="17" s="1"/>
  <c r="A27" i="17" s="1"/>
  <c r="AF97" i="17"/>
  <c r="AE97" i="17"/>
  <c r="AB97" i="17"/>
  <c r="AA97" i="17"/>
  <c r="Z97" i="17"/>
  <c r="W97" i="17"/>
  <c r="V97" i="17"/>
  <c r="X97" i="17" s="1"/>
  <c r="T97" i="17"/>
  <c r="S97" i="17"/>
  <c r="U97" i="17" s="1"/>
  <c r="AH96" i="17"/>
  <c r="AG96" i="17"/>
  <c r="AL19" i="17" s="1"/>
  <c r="A30" i="17" s="1"/>
  <c r="AF96" i="17"/>
  <c r="AL10" i="17" s="1"/>
  <c r="A22" i="17" s="1"/>
  <c r="AE96" i="17"/>
  <c r="AA96" i="17"/>
  <c r="Z96" i="17"/>
  <c r="AB96" i="17" s="1"/>
  <c r="W96" i="17"/>
  <c r="V96" i="17"/>
  <c r="X96" i="17" s="1"/>
  <c r="U96" i="17"/>
  <c r="T96" i="17"/>
  <c r="S96" i="17"/>
  <c r="AH95" i="17"/>
  <c r="AG95" i="17"/>
  <c r="AF95" i="17"/>
  <c r="AL9" i="17" s="1"/>
  <c r="A21" i="17" s="1"/>
  <c r="AE95" i="17"/>
  <c r="AB95" i="17"/>
  <c r="AA95" i="17"/>
  <c r="Z95" i="17"/>
  <c r="W95" i="17"/>
  <c r="V95" i="17"/>
  <c r="X95" i="17" s="1"/>
  <c r="T95" i="17"/>
  <c r="U95" i="17" s="1"/>
  <c r="S95" i="17"/>
  <c r="AH89" i="17"/>
  <c r="AG89" i="17"/>
  <c r="W89" i="17"/>
  <c r="V89" i="17"/>
  <c r="X89" i="17" s="1"/>
  <c r="AH88" i="17"/>
  <c r="AG88" i="17"/>
  <c r="X88" i="17"/>
  <c r="W88" i="17"/>
  <c r="V88" i="17"/>
  <c r="AH87" i="17"/>
  <c r="AG87" i="17"/>
  <c r="X87" i="17"/>
  <c r="W87" i="17"/>
  <c r="V87" i="17"/>
  <c r="AH86" i="17"/>
  <c r="AG86" i="17"/>
  <c r="W86" i="17"/>
  <c r="X86" i="17" s="1"/>
  <c r="V86" i="17"/>
  <c r="AH85" i="17"/>
  <c r="AG85" i="17"/>
  <c r="W85" i="17"/>
  <c r="V85" i="17"/>
  <c r="X85" i="17" s="1"/>
  <c r="AH84" i="17"/>
  <c r="AG84" i="17"/>
  <c r="W84" i="17"/>
  <c r="V84" i="17"/>
  <c r="X84" i="17" s="1"/>
  <c r="AH83" i="17"/>
  <c r="AG83" i="17"/>
  <c r="X83" i="17"/>
  <c r="W83" i="17"/>
  <c r="V83" i="17"/>
  <c r="AH82" i="17"/>
  <c r="AG82" i="17"/>
  <c r="W82" i="17"/>
  <c r="V82" i="17"/>
  <c r="X82" i="17" s="1"/>
  <c r="AH81" i="17"/>
  <c r="AG81" i="17"/>
  <c r="W81" i="17"/>
  <c r="V81" i="17"/>
  <c r="X81" i="17" s="1"/>
  <c r="AH80" i="17"/>
  <c r="AG80" i="17"/>
  <c r="X80" i="17"/>
  <c r="W80" i="17"/>
  <c r="V80" i="17"/>
  <c r="AH79" i="17"/>
  <c r="AG79" i="17"/>
  <c r="W79" i="17"/>
  <c r="V79" i="17"/>
  <c r="X79" i="17" s="1"/>
  <c r="AH78" i="17"/>
  <c r="AG78" i="17"/>
  <c r="W78" i="17"/>
  <c r="V78" i="17"/>
  <c r="X78" i="17" s="1"/>
  <c r="AH77" i="17"/>
  <c r="AG77" i="17"/>
  <c r="W77" i="17"/>
  <c r="V77" i="17"/>
  <c r="X77" i="17" s="1"/>
  <c r="AH76" i="17"/>
  <c r="AG76" i="17"/>
  <c r="W76" i="17"/>
  <c r="X76" i="17" s="1"/>
  <c r="V76" i="17"/>
  <c r="AH75" i="17"/>
  <c r="AG75" i="17"/>
  <c r="W75" i="17"/>
  <c r="V75" i="17"/>
  <c r="X75" i="17" s="1"/>
  <c r="AH74" i="17"/>
  <c r="AG74" i="17"/>
  <c r="X74" i="17"/>
  <c r="W74" i="17"/>
  <c r="V74" i="17"/>
  <c r="AH73" i="17"/>
  <c r="AG73" i="17"/>
  <c r="X73" i="17"/>
  <c r="W73" i="17"/>
  <c r="V73" i="17"/>
  <c r="AH72" i="17"/>
  <c r="AG72" i="17"/>
  <c r="W72" i="17"/>
  <c r="X72" i="17" s="1"/>
  <c r="V72" i="17"/>
  <c r="AH71" i="17"/>
  <c r="AG71" i="17"/>
  <c r="W71" i="17"/>
  <c r="V71" i="17"/>
  <c r="X71" i="17" s="1"/>
  <c r="AH70" i="17"/>
  <c r="AG70" i="17"/>
  <c r="W70" i="17"/>
  <c r="V70" i="17"/>
  <c r="X70" i="17" s="1"/>
  <c r="AH69" i="17"/>
  <c r="AG69" i="17"/>
  <c r="X69" i="17"/>
  <c r="W69" i="17"/>
  <c r="V69" i="17"/>
  <c r="AH68" i="17"/>
  <c r="AG68" i="17"/>
  <c r="W68" i="17"/>
  <c r="V68" i="17"/>
  <c r="X68" i="17" s="1"/>
  <c r="AH67" i="17"/>
  <c r="AG67" i="17"/>
  <c r="W67" i="17"/>
  <c r="V67" i="17"/>
  <c r="X67" i="17" s="1"/>
  <c r="AH66" i="17"/>
  <c r="AG66" i="17"/>
  <c r="AH16" i="17" s="1"/>
  <c r="A13" i="17" s="1"/>
  <c r="X66" i="17"/>
  <c r="W66" i="17"/>
  <c r="V66" i="17"/>
  <c r="AH65" i="17"/>
  <c r="AG65" i="17"/>
  <c r="W65" i="17"/>
  <c r="V65" i="17"/>
  <c r="X65" i="17" s="1"/>
  <c r="AH64" i="17"/>
  <c r="AG64" i="17"/>
  <c r="W64" i="17"/>
  <c r="V64" i="17"/>
  <c r="X64" i="17" s="1"/>
  <c r="AH63" i="17"/>
  <c r="AG63" i="17"/>
  <c r="AH21" i="17" s="1"/>
  <c r="A18" i="17" s="1"/>
  <c r="W63" i="17"/>
  <c r="V63" i="17"/>
  <c r="X63" i="17" s="1"/>
  <c r="AH62" i="17"/>
  <c r="AG62" i="17"/>
  <c r="W62" i="17"/>
  <c r="X62" i="17" s="1"/>
  <c r="V62" i="17"/>
  <c r="AH61" i="17"/>
  <c r="AG61" i="17"/>
  <c r="W61" i="17"/>
  <c r="V61" i="17"/>
  <c r="X61" i="17" s="1"/>
  <c r="AH60" i="17"/>
  <c r="AG60" i="17"/>
  <c r="X60" i="17"/>
  <c r="W60" i="17"/>
  <c r="V60" i="17"/>
  <c r="AH59" i="17"/>
  <c r="AG59" i="17"/>
  <c r="AH17" i="17" s="1"/>
  <c r="A14" i="17" s="1"/>
  <c r="X59" i="17"/>
  <c r="W59" i="17"/>
  <c r="V59" i="17"/>
  <c r="T58" i="17"/>
  <c r="S58" i="17"/>
  <c r="U58" i="17" s="1"/>
  <c r="U57" i="17"/>
  <c r="T57" i="17"/>
  <c r="S57" i="17"/>
  <c r="AA56" i="17"/>
  <c r="V56" i="17"/>
  <c r="T56" i="17"/>
  <c r="S56" i="17"/>
  <c r="U56" i="17" s="1"/>
  <c r="AA55" i="17"/>
  <c r="V55" i="17"/>
  <c r="T55" i="17"/>
  <c r="S55" i="17"/>
  <c r="U55" i="17" s="1"/>
  <c r="J55" i="17"/>
  <c r="AH11" i="17" s="1"/>
  <c r="A10" i="17" s="1"/>
  <c r="J54" i="17"/>
  <c r="AH10" i="17" s="1"/>
  <c r="A9" i="17" s="1"/>
  <c r="J53" i="17"/>
  <c r="AH9" i="17" s="1"/>
  <c r="A8" i="17" s="1"/>
  <c r="J47" i="17"/>
  <c r="J46" i="17"/>
  <c r="J45" i="17"/>
  <c r="J44" i="17"/>
  <c r="J43" i="17"/>
  <c r="J42" i="17"/>
  <c r="J41" i="17"/>
  <c r="J40" i="17"/>
  <c r="AK15" i="17"/>
  <c r="T13" i="17"/>
  <c r="Q13" i="17"/>
  <c r="AH15" i="17" s="1"/>
  <c r="AH8" i="17"/>
  <c r="T6" i="17"/>
  <c r="AK8" i="17" s="1"/>
  <c r="Q6" i="17"/>
  <c r="A36" i="20" l="1"/>
  <c r="A33" i="20"/>
  <c r="A34" i="20"/>
  <c r="A35" i="20"/>
  <c r="AL12" i="19"/>
  <c r="A24" i="19" s="1"/>
  <c r="AL19" i="19"/>
  <c r="A30" i="19" s="1"/>
  <c r="AH20" i="19"/>
  <c r="A17" i="19" s="1"/>
  <c r="G17" i="20" s="1"/>
  <c r="AH16" i="19"/>
  <c r="A13" i="19" s="1"/>
  <c r="G13" i="20" s="1"/>
  <c r="AL16" i="19"/>
  <c r="A27" i="19" s="1"/>
  <c r="G27" i="20" s="1"/>
  <c r="AL10" i="19"/>
  <c r="A22" i="19" s="1"/>
  <c r="G22" i="20" s="1"/>
  <c r="AH18" i="18"/>
  <c r="A15" i="18" s="1"/>
  <c r="AH19" i="18"/>
  <c r="A16" i="18" s="1"/>
  <c r="AL19" i="18"/>
  <c r="A30" i="18" s="1"/>
  <c r="AH16" i="18"/>
  <c r="A13" i="18" s="1"/>
  <c r="AL16" i="18"/>
  <c r="A27" i="18" s="1"/>
  <c r="AL17" i="17"/>
  <c r="A28" i="17" s="1"/>
  <c r="AL12" i="17"/>
  <c r="A24" i="17" s="1"/>
  <c r="AL11" i="17"/>
  <c r="A23" i="17" s="1"/>
  <c r="AH18" i="17"/>
  <c r="A15" i="17" s="1"/>
  <c r="AL18" i="17"/>
  <c r="A29" i="17" s="1"/>
  <c r="AH19" i="17"/>
  <c r="A16" i="17" s="1"/>
  <c r="AH20" i="17"/>
  <c r="A17" i="17" s="1"/>
  <c r="A148" i="7"/>
  <c r="A149" i="7"/>
  <c r="A150" i="7"/>
  <c r="A151" i="7"/>
  <c r="A152" i="7"/>
  <c r="A153" i="7"/>
  <c r="A154" i="7" s="1"/>
  <c r="A155" i="7" s="1"/>
  <c r="A156" i="7" s="1"/>
  <c r="A157" i="7" s="1"/>
  <c r="A158" i="7" s="1"/>
  <c r="A159" i="7" s="1"/>
  <c r="A160" i="7" s="1"/>
  <c r="A161" i="7" s="1"/>
  <c r="A147" i="7"/>
  <c r="J55" i="9"/>
  <c r="J54" i="9"/>
  <c r="AH10" i="9" s="1"/>
  <c r="A9" i="9" s="1"/>
  <c r="A9" i="20" s="1"/>
  <c r="J53" i="9"/>
  <c r="J41" i="9"/>
  <c r="J42" i="9"/>
  <c r="J43" i="9"/>
  <c r="J44" i="9"/>
  <c r="J45" i="9"/>
  <c r="J46" i="9"/>
  <c r="J47" i="9"/>
  <c r="J40" i="9"/>
  <c r="T13" i="9"/>
  <c r="AK15" i="9" s="1"/>
  <c r="T6" i="9"/>
  <c r="AK8" i="9" s="1"/>
  <c r="Q13" i="9"/>
  <c r="AH15" i="9" s="1"/>
  <c r="Q6" i="9"/>
  <c r="AH8" i="9" s="1"/>
  <c r="AH79" i="9"/>
  <c r="AG79" i="9"/>
  <c r="W79" i="9"/>
  <c r="V79" i="9"/>
  <c r="AH70" i="9"/>
  <c r="AG70" i="9"/>
  <c r="W70" i="9"/>
  <c r="V70" i="9"/>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Z96" i="9"/>
  <c r="AA96" i="9"/>
  <c r="Z97" i="9"/>
  <c r="AA97" i="9"/>
  <c r="Z98" i="9"/>
  <c r="AA98" i="9"/>
  <c r="Z99" i="9"/>
  <c r="AA99" i="9"/>
  <c r="Z100" i="9"/>
  <c r="AA100" i="9"/>
  <c r="Z101" i="9"/>
  <c r="AA101" i="9"/>
  <c r="Z102" i="9"/>
  <c r="AA102" i="9"/>
  <c r="Z103" i="9"/>
  <c r="AA103" i="9"/>
  <c r="Z104" i="9"/>
  <c r="AA104" i="9"/>
  <c r="Z105" i="9"/>
  <c r="AA105" i="9"/>
  <c r="Z106" i="9"/>
  <c r="AA106" i="9"/>
  <c r="Z107" i="9"/>
  <c r="AA107" i="9"/>
  <c r="Z108" i="9"/>
  <c r="AA108" i="9"/>
  <c r="Z109" i="9"/>
  <c r="AA109" i="9"/>
  <c r="Z110" i="9"/>
  <c r="AA110" i="9"/>
  <c r="Z111" i="9"/>
  <c r="AA111" i="9"/>
  <c r="Z112" i="9"/>
  <c r="AA112" i="9"/>
  <c r="Z113" i="9"/>
  <c r="AA113" i="9"/>
  <c r="Z114" i="9"/>
  <c r="AA114" i="9"/>
  <c r="Z115" i="9"/>
  <c r="AA115" i="9"/>
  <c r="Z116" i="9"/>
  <c r="AA116" i="9"/>
  <c r="Z117" i="9"/>
  <c r="AA117" i="9"/>
  <c r="Z118" i="9"/>
  <c r="AA118" i="9"/>
  <c r="Z119" i="9"/>
  <c r="AA119" i="9"/>
  <c r="Z120" i="9"/>
  <c r="AA120" i="9"/>
  <c r="Z121" i="9"/>
  <c r="AA121" i="9"/>
  <c r="Z122" i="9"/>
  <c r="AA122" i="9"/>
  <c r="Z123" i="9"/>
  <c r="AA123" i="9"/>
  <c r="Z124" i="9"/>
  <c r="AA124" i="9"/>
  <c r="Z125" i="9"/>
  <c r="AA125" i="9"/>
  <c r="Z126" i="9"/>
  <c r="AA126" i="9"/>
  <c r="Z127" i="9"/>
  <c r="AA127" i="9"/>
  <c r="Z128" i="9"/>
  <c r="AA128" i="9"/>
  <c r="Z129" i="9"/>
  <c r="AA129" i="9"/>
  <c r="Z130" i="9"/>
  <c r="AA130" i="9"/>
  <c r="Z131" i="9"/>
  <c r="AA131" i="9"/>
  <c r="Z132" i="9"/>
  <c r="AA132" i="9"/>
  <c r="Z133" i="9"/>
  <c r="AA133" i="9"/>
  <c r="Z134" i="9"/>
  <c r="AA134" i="9"/>
  <c r="Z135" i="9"/>
  <c r="AA135" i="9"/>
  <c r="Z136" i="9"/>
  <c r="AA136" i="9"/>
  <c r="Z137" i="9"/>
  <c r="AA137" i="9"/>
  <c r="Z138" i="9"/>
  <c r="AA138" i="9"/>
  <c r="Z139" i="9"/>
  <c r="AA139" i="9"/>
  <c r="Z140" i="9"/>
  <c r="AA140" i="9"/>
  <c r="Z141" i="9"/>
  <c r="AA141" i="9"/>
  <c r="Z142" i="9"/>
  <c r="AA142" i="9"/>
  <c r="Z143" i="9"/>
  <c r="AA143" i="9"/>
  <c r="Z144" i="9"/>
  <c r="AA144" i="9"/>
  <c r="Z145" i="9"/>
  <c r="AA145" i="9"/>
  <c r="Z146" i="9"/>
  <c r="AA146" i="9"/>
  <c r="Z147" i="9"/>
  <c r="AA147" i="9"/>
  <c r="Z148" i="9"/>
  <c r="AA148" i="9"/>
  <c r="Z149" i="9"/>
  <c r="AA149" i="9"/>
  <c r="Z150" i="9"/>
  <c r="AA150" i="9"/>
  <c r="Z151" i="9"/>
  <c r="AA151" i="9"/>
  <c r="Z152" i="9"/>
  <c r="AA152" i="9"/>
  <c r="Z153" i="9"/>
  <c r="AA153" i="9"/>
  <c r="Z154" i="9"/>
  <c r="AA154" i="9"/>
  <c r="Z155" i="9"/>
  <c r="AA155" i="9"/>
  <c r="Z156" i="9"/>
  <c r="AA156" i="9"/>
  <c r="Z157" i="9"/>
  <c r="AA157" i="9"/>
  <c r="Z158" i="9"/>
  <c r="AA158" i="9"/>
  <c r="AA95" i="9"/>
  <c r="Z95" i="9"/>
  <c r="V96" i="9"/>
  <c r="W96" i="9"/>
  <c r="V97" i="9"/>
  <c r="W97" i="9"/>
  <c r="V98" i="9"/>
  <c r="W98" i="9"/>
  <c r="V99" i="9"/>
  <c r="W99" i="9"/>
  <c r="V100" i="9"/>
  <c r="W100" i="9"/>
  <c r="V101" i="9"/>
  <c r="W101" i="9"/>
  <c r="V102" i="9"/>
  <c r="W102" i="9"/>
  <c r="V103" i="9"/>
  <c r="W103" i="9"/>
  <c r="V104" i="9"/>
  <c r="W104" i="9"/>
  <c r="V105" i="9"/>
  <c r="W105" i="9"/>
  <c r="V106" i="9"/>
  <c r="W106" i="9"/>
  <c r="V107" i="9"/>
  <c r="W107" i="9"/>
  <c r="V108" i="9"/>
  <c r="W108" i="9"/>
  <c r="V109" i="9"/>
  <c r="W109" i="9"/>
  <c r="V110" i="9"/>
  <c r="W110" i="9"/>
  <c r="V111" i="9"/>
  <c r="W111" i="9"/>
  <c r="V112" i="9"/>
  <c r="W112" i="9"/>
  <c r="V113" i="9"/>
  <c r="W113" i="9"/>
  <c r="V114" i="9"/>
  <c r="W114" i="9"/>
  <c r="V115" i="9"/>
  <c r="W115" i="9"/>
  <c r="V116" i="9"/>
  <c r="W116" i="9"/>
  <c r="V117" i="9"/>
  <c r="W117" i="9"/>
  <c r="V118" i="9"/>
  <c r="W118" i="9"/>
  <c r="V119" i="9"/>
  <c r="W119" i="9"/>
  <c r="V120" i="9"/>
  <c r="W120" i="9"/>
  <c r="V121" i="9"/>
  <c r="W121" i="9"/>
  <c r="V122" i="9"/>
  <c r="W122" i="9"/>
  <c r="V123" i="9"/>
  <c r="W123" i="9"/>
  <c r="V124" i="9"/>
  <c r="W124" i="9"/>
  <c r="V125" i="9"/>
  <c r="W125" i="9"/>
  <c r="V126" i="9"/>
  <c r="W126" i="9"/>
  <c r="V127" i="9"/>
  <c r="W127" i="9"/>
  <c r="V128" i="9"/>
  <c r="W128" i="9"/>
  <c r="V129" i="9"/>
  <c r="W129" i="9"/>
  <c r="V130" i="9"/>
  <c r="W130" i="9"/>
  <c r="V131" i="9"/>
  <c r="W131" i="9"/>
  <c r="V132" i="9"/>
  <c r="W132" i="9"/>
  <c r="V133" i="9"/>
  <c r="W133" i="9"/>
  <c r="V134" i="9"/>
  <c r="W134" i="9"/>
  <c r="V135" i="9"/>
  <c r="W135" i="9"/>
  <c r="V136" i="9"/>
  <c r="W136" i="9"/>
  <c r="V137" i="9"/>
  <c r="W137" i="9"/>
  <c r="V138" i="9"/>
  <c r="W138" i="9"/>
  <c r="V139" i="9"/>
  <c r="W139" i="9"/>
  <c r="V140" i="9"/>
  <c r="W140" i="9"/>
  <c r="V141" i="9"/>
  <c r="W141" i="9"/>
  <c r="V142" i="9"/>
  <c r="W142" i="9"/>
  <c r="V143" i="9"/>
  <c r="W143" i="9"/>
  <c r="V144" i="9"/>
  <c r="W144" i="9"/>
  <c r="V145" i="9"/>
  <c r="W145" i="9"/>
  <c r="V146" i="9"/>
  <c r="W146" i="9"/>
  <c r="V147" i="9"/>
  <c r="W147" i="9"/>
  <c r="V148" i="9"/>
  <c r="W148" i="9"/>
  <c r="V149" i="9"/>
  <c r="W149" i="9"/>
  <c r="V150" i="9"/>
  <c r="W150" i="9"/>
  <c r="V151" i="9"/>
  <c r="W151" i="9"/>
  <c r="V152" i="9"/>
  <c r="W152" i="9"/>
  <c r="V153" i="9"/>
  <c r="W153" i="9"/>
  <c r="V154" i="9"/>
  <c r="W154" i="9"/>
  <c r="V155" i="9"/>
  <c r="W155" i="9"/>
  <c r="V156" i="9"/>
  <c r="W156" i="9"/>
  <c r="V157" i="9"/>
  <c r="W157" i="9"/>
  <c r="V158" i="9"/>
  <c r="W158" i="9"/>
  <c r="W95" i="9"/>
  <c r="V95" i="9"/>
  <c r="S96" i="9"/>
  <c r="S97" i="9"/>
  <c r="S98" i="9"/>
  <c r="S99" i="9"/>
  <c r="S100" i="9"/>
  <c r="S101" i="9"/>
  <c r="S102" i="9"/>
  <c r="S103" i="9"/>
  <c r="S104" i="9"/>
  <c r="S105" i="9"/>
  <c r="S106" i="9"/>
  <c r="S107" i="9"/>
  <c r="S108" i="9"/>
  <c r="S109" i="9"/>
  <c r="S110" i="9"/>
  <c r="S111" i="9"/>
  <c r="S112" i="9"/>
  <c r="S113" i="9"/>
  <c r="S114" i="9"/>
  <c r="S115" i="9"/>
  <c r="S116" i="9"/>
  <c r="S117" i="9"/>
  <c r="S118" i="9"/>
  <c r="S119" i="9"/>
  <c r="S120" i="9"/>
  <c r="S121" i="9"/>
  <c r="S122" i="9"/>
  <c r="S123" i="9"/>
  <c r="S124" i="9"/>
  <c r="S125" i="9"/>
  <c r="S126" i="9"/>
  <c r="S127" i="9"/>
  <c r="S128" i="9"/>
  <c r="S129" i="9"/>
  <c r="S130" i="9"/>
  <c r="S131" i="9"/>
  <c r="S132" i="9"/>
  <c r="S133" i="9"/>
  <c r="S134" i="9"/>
  <c r="S135" i="9"/>
  <c r="S136" i="9"/>
  <c r="S137" i="9"/>
  <c r="S138" i="9"/>
  <c r="S139" i="9"/>
  <c r="S140" i="9"/>
  <c r="S141" i="9"/>
  <c r="S142" i="9"/>
  <c r="S143" i="9"/>
  <c r="S144" i="9"/>
  <c r="S145" i="9"/>
  <c r="S146" i="9"/>
  <c r="S147" i="9"/>
  <c r="S148" i="9"/>
  <c r="S149" i="9"/>
  <c r="S150" i="9"/>
  <c r="S151" i="9"/>
  <c r="S152" i="9"/>
  <c r="S153" i="9"/>
  <c r="S154" i="9"/>
  <c r="S155" i="9"/>
  <c r="S156" i="9"/>
  <c r="S157" i="9"/>
  <c r="S158" i="9"/>
  <c r="S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A149" i="9"/>
  <c r="AH149" i="9" s="1"/>
  <c r="A150" i="9"/>
  <c r="AH150" i="9" s="1"/>
  <c r="A151" i="9"/>
  <c r="AH151" i="9" s="1"/>
  <c r="A152" i="9"/>
  <c r="AH152" i="9" s="1"/>
  <c r="A153" i="9"/>
  <c r="AH153" i="9" s="1"/>
  <c r="A154" i="9"/>
  <c r="AH154" i="9" s="1"/>
  <c r="A155" i="9"/>
  <c r="AH155" i="9" s="1"/>
  <c r="A156" i="9"/>
  <c r="AH156" i="9" s="1"/>
  <c r="A157" i="9"/>
  <c r="AH157" i="9" s="1"/>
  <c r="A158" i="9"/>
  <c r="AH158" i="9" s="1"/>
  <c r="A148" i="9"/>
  <c r="AH148" i="9" s="1"/>
  <c r="A132" i="9"/>
  <c r="AH132" i="9" s="1"/>
  <c r="A133" i="9"/>
  <c r="AH133" i="9" s="1"/>
  <c r="A134" i="9"/>
  <c r="AH134" i="9" s="1"/>
  <c r="A135" i="9"/>
  <c r="AH135" i="9" s="1"/>
  <c r="A136" i="9"/>
  <c r="AH136" i="9" s="1"/>
  <c r="A137" i="9"/>
  <c r="AH137" i="9" s="1"/>
  <c r="A138" i="9"/>
  <c r="AH138" i="9" s="1"/>
  <c r="A139" i="9"/>
  <c r="AH139" i="9" s="1"/>
  <c r="A140" i="9"/>
  <c r="AH140" i="9" s="1"/>
  <c r="A141" i="9"/>
  <c r="AH141" i="9" s="1"/>
  <c r="A142" i="9"/>
  <c r="AH142" i="9" s="1"/>
  <c r="A143" i="9"/>
  <c r="AH143" i="9" s="1"/>
  <c r="A145" i="9"/>
  <c r="AH145" i="9" s="1"/>
  <c r="A146" i="9"/>
  <c r="AH146" i="9" s="1"/>
  <c r="A144" i="9"/>
  <c r="AH144" i="9" s="1"/>
  <c r="AG159" i="9"/>
  <c r="AF159" i="9"/>
  <c r="AE159" i="9"/>
  <c r="AA159" i="9"/>
  <c r="Z159" i="9"/>
  <c r="W159" i="9"/>
  <c r="V159" i="9"/>
  <c r="T159" i="9"/>
  <c r="S159" i="9"/>
  <c r="AG158" i="9"/>
  <c r="AF158" i="9"/>
  <c r="AE158" i="9"/>
  <c r="AG157" i="9"/>
  <c r="AF157" i="9"/>
  <c r="AE157" i="9"/>
  <c r="AG156" i="9"/>
  <c r="AF156" i="9"/>
  <c r="AE156" i="9"/>
  <c r="AG155" i="9"/>
  <c r="AF155" i="9"/>
  <c r="AE155" i="9"/>
  <c r="AG154" i="9"/>
  <c r="AF154" i="9"/>
  <c r="AE154" i="9"/>
  <c r="AG153" i="9"/>
  <c r="AF153" i="9"/>
  <c r="AE153" i="9"/>
  <c r="AG152" i="9"/>
  <c r="AF152" i="9"/>
  <c r="AE152" i="9"/>
  <c r="AG151" i="9"/>
  <c r="AF151" i="9"/>
  <c r="AE151" i="9"/>
  <c r="AG150" i="9"/>
  <c r="AF150" i="9"/>
  <c r="AE150" i="9"/>
  <c r="AG149" i="9"/>
  <c r="AF149" i="9"/>
  <c r="AE149" i="9"/>
  <c r="AG148" i="9"/>
  <c r="AF148" i="9"/>
  <c r="AE148" i="9"/>
  <c r="AG147" i="9"/>
  <c r="AF147" i="9"/>
  <c r="AE147" i="9"/>
  <c r="AG146" i="9"/>
  <c r="AF146" i="9"/>
  <c r="AE146" i="9"/>
  <c r="AG145" i="9"/>
  <c r="AF145" i="9"/>
  <c r="AE145" i="9"/>
  <c r="AG144" i="9"/>
  <c r="AF144" i="9"/>
  <c r="AE144" i="9"/>
  <c r="AG143" i="9"/>
  <c r="AF143" i="9"/>
  <c r="AE143" i="9"/>
  <c r="AG142" i="9"/>
  <c r="AF142" i="9"/>
  <c r="AE142" i="9"/>
  <c r="AG141" i="9"/>
  <c r="AF141" i="9"/>
  <c r="AE141" i="9"/>
  <c r="AG140" i="9"/>
  <c r="AF140" i="9"/>
  <c r="AE140" i="9"/>
  <c r="AG139" i="9"/>
  <c r="AF139" i="9"/>
  <c r="AE139" i="9"/>
  <c r="AG138" i="9"/>
  <c r="AF138" i="9"/>
  <c r="AE138" i="9"/>
  <c r="AG137" i="9"/>
  <c r="AF137" i="9"/>
  <c r="AE137" i="9"/>
  <c r="AG136" i="9"/>
  <c r="AF136" i="9"/>
  <c r="AE136" i="9"/>
  <c r="AG135" i="9"/>
  <c r="AF135" i="9"/>
  <c r="AE135" i="9"/>
  <c r="AG134" i="9"/>
  <c r="AF134" i="9"/>
  <c r="AE134" i="9"/>
  <c r="AG133" i="9"/>
  <c r="AF133" i="9"/>
  <c r="AE133" i="9"/>
  <c r="AG132" i="9"/>
  <c r="AF132" i="9"/>
  <c r="AE132" i="9"/>
  <c r="AG131" i="9"/>
  <c r="AF131" i="9"/>
  <c r="AE131" i="9"/>
  <c r="AH128" i="9"/>
  <c r="AG128" i="9"/>
  <c r="AF128" i="9"/>
  <c r="AE128" i="9"/>
  <c r="AH127" i="9"/>
  <c r="AG127" i="9"/>
  <c r="AF127" i="9"/>
  <c r="AE127" i="9"/>
  <c r="AH126" i="9"/>
  <c r="AG126" i="9"/>
  <c r="AF126" i="9"/>
  <c r="AE126" i="9"/>
  <c r="AH125" i="9"/>
  <c r="AG125" i="9"/>
  <c r="AF125" i="9"/>
  <c r="AE125" i="9"/>
  <c r="AH124" i="9"/>
  <c r="AG124" i="9"/>
  <c r="AF124" i="9"/>
  <c r="AE124" i="9"/>
  <c r="AH123" i="9"/>
  <c r="AG123" i="9"/>
  <c r="AF123" i="9"/>
  <c r="AE123" i="9"/>
  <c r="AH122" i="9"/>
  <c r="AG122" i="9"/>
  <c r="AF122" i="9"/>
  <c r="AE122" i="9"/>
  <c r="AH121" i="9"/>
  <c r="AG121" i="9"/>
  <c r="AF121" i="9"/>
  <c r="AE121" i="9"/>
  <c r="AH120" i="9"/>
  <c r="AG120" i="9"/>
  <c r="AF120" i="9"/>
  <c r="AE120" i="9"/>
  <c r="AH119" i="9"/>
  <c r="AG119" i="9"/>
  <c r="AF119" i="9"/>
  <c r="AE119" i="9"/>
  <c r="AH118" i="9"/>
  <c r="AG118" i="9"/>
  <c r="AF118" i="9"/>
  <c r="AE118" i="9"/>
  <c r="AG117" i="9"/>
  <c r="AF117" i="9"/>
  <c r="AE117" i="9"/>
  <c r="AH116" i="9"/>
  <c r="AG116" i="9"/>
  <c r="AF116" i="9"/>
  <c r="AE116" i="9"/>
  <c r="AH115" i="9"/>
  <c r="AG115" i="9"/>
  <c r="AF115" i="9"/>
  <c r="AE115" i="9"/>
  <c r="AH114" i="9"/>
  <c r="AG114" i="9"/>
  <c r="AF114" i="9"/>
  <c r="AE114" i="9"/>
  <c r="AH113" i="9"/>
  <c r="AG113" i="9"/>
  <c r="AF113" i="9"/>
  <c r="AE113" i="9"/>
  <c r="AH112" i="9"/>
  <c r="AG112" i="9"/>
  <c r="AF112" i="9"/>
  <c r="AE112" i="9"/>
  <c r="AH111" i="9"/>
  <c r="AG111" i="9"/>
  <c r="AF111" i="9"/>
  <c r="AE111" i="9"/>
  <c r="AH110" i="9"/>
  <c r="AG110" i="9"/>
  <c r="AF110" i="9"/>
  <c r="AE110" i="9"/>
  <c r="AG101" i="9"/>
  <c r="AF101" i="9"/>
  <c r="AE101" i="9"/>
  <c r="AH109" i="9"/>
  <c r="AG109" i="9"/>
  <c r="AF109" i="9"/>
  <c r="AE109" i="9"/>
  <c r="AH108" i="9"/>
  <c r="AG108" i="9"/>
  <c r="AF108" i="9"/>
  <c r="AE108" i="9"/>
  <c r="AH107" i="9"/>
  <c r="AG107" i="9"/>
  <c r="AF107" i="9"/>
  <c r="AE107" i="9"/>
  <c r="AH106" i="9"/>
  <c r="AG106" i="9"/>
  <c r="AF106" i="9"/>
  <c r="AE106" i="9"/>
  <c r="AH105" i="9"/>
  <c r="AG105" i="9"/>
  <c r="AF105" i="9"/>
  <c r="AE105" i="9"/>
  <c r="AH104" i="9"/>
  <c r="AG104" i="9"/>
  <c r="AF104" i="9"/>
  <c r="AE104" i="9"/>
  <c r="AH103" i="9"/>
  <c r="AG103" i="9"/>
  <c r="AF103" i="9"/>
  <c r="AE103" i="9"/>
  <c r="AH102" i="9"/>
  <c r="AG102" i="9"/>
  <c r="AF102" i="9"/>
  <c r="AE102" i="9"/>
  <c r="AH98" i="9"/>
  <c r="AG98" i="9"/>
  <c r="AF98" i="9"/>
  <c r="AE98" i="9"/>
  <c r="AH97" i="9"/>
  <c r="AG97" i="9"/>
  <c r="AF97" i="9"/>
  <c r="AE97" i="9"/>
  <c r="AH96" i="9"/>
  <c r="AG96" i="9"/>
  <c r="AF96" i="9"/>
  <c r="AE96" i="9"/>
  <c r="AH95" i="9"/>
  <c r="AG95" i="9"/>
  <c r="AF95" i="9"/>
  <c r="AE95" i="9"/>
  <c r="T95" i="9"/>
  <c r="AH89" i="9"/>
  <c r="AG89" i="9"/>
  <c r="AG60" i="9"/>
  <c r="AH60" i="9"/>
  <c r="AG61" i="9"/>
  <c r="AH61" i="9"/>
  <c r="AG62" i="9"/>
  <c r="AH62" i="9"/>
  <c r="AG63" i="9"/>
  <c r="AH63" i="9"/>
  <c r="AG64" i="9"/>
  <c r="AH64" i="9"/>
  <c r="AG65" i="9"/>
  <c r="AH65" i="9"/>
  <c r="AG66" i="9"/>
  <c r="AH66" i="9"/>
  <c r="AG67" i="9"/>
  <c r="AH67" i="9"/>
  <c r="AG68" i="9"/>
  <c r="AH68" i="9"/>
  <c r="AG69" i="9"/>
  <c r="AH69" i="9"/>
  <c r="AG71" i="9"/>
  <c r="AH71" i="9"/>
  <c r="AG72" i="9"/>
  <c r="AH72" i="9"/>
  <c r="AG73" i="9"/>
  <c r="AH73" i="9"/>
  <c r="AG74" i="9"/>
  <c r="AH74" i="9"/>
  <c r="AG75" i="9"/>
  <c r="AH75" i="9"/>
  <c r="AG76" i="9"/>
  <c r="AH76" i="9"/>
  <c r="AG77" i="9"/>
  <c r="AH77" i="9"/>
  <c r="AG78" i="9"/>
  <c r="AH78" i="9"/>
  <c r="AG80" i="9"/>
  <c r="AH80" i="9"/>
  <c r="AG81" i="9"/>
  <c r="AH81" i="9"/>
  <c r="AG82" i="9"/>
  <c r="AH82" i="9"/>
  <c r="AG83" i="9"/>
  <c r="AH83" i="9"/>
  <c r="AG84" i="9"/>
  <c r="AH84" i="9"/>
  <c r="AG85" i="9"/>
  <c r="AH85" i="9"/>
  <c r="AG86" i="9"/>
  <c r="AH86" i="9"/>
  <c r="AG87" i="9"/>
  <c r="AH87" i="9"/>
  <c r="AG88" i="9"/>
  <c r="AH88" i="9"/>
  <c r="AH59" i="9"/>
  <c r="AG59" i="9"/>
  <c r="W89" i="9"/>
  <c r="V89" i="9"/>
  <c r="W88" i="9"/>
  <c r="V88" i="9"/>
  <c r="V61" i="9"/>
  <c r="W61" i="9"/>
  <c r="V62" i="9"/>
  <c r="W62" i="9"/>
  <c r="V63" i="9"/>
  <c r="W63" i="9"/>
  <c r="V64" i="9"/>
  <c r="W64" i="9"/>
  <c r="V65" i="9"/>
  <c r="W65" i="9"/>
  <c r="V66" i="9"/>
  <c r="W66" i="9"/>
  <c r="V67" i="9"/>
  <c r="W67" i="9"/>
  <c r="V68" i="9"/>
  <c r="W68" i="9"/>
  <c r="V69" i="9"/>
  <c r="W69" i="9"/>
  <c r="V71" i="9"/>
  <c r="W71" i="9"/>
  <c r="V72" i="9"/>
  <c r="W72" i="9"/>
  <c r="V73" i="9"/>
  <c r="W73" i="9"/>
  <c r="V74" i="9"/>
  <c r="W74" i="9"/>
  <c r="V75" i="9"/>
  <c r="W75" i="9"/>
  <c r="V76" i="9"/>
  <c r="W76" i="9"/>
  <c r="V77" i="9"/>
  <c r="W77" i="9"/>
  <c r="V78" i="9"/>
  <c r="W78" i="9"/>
  <c r="V80" i="9"/>
  <c r="W80" i="9"/>
  <c r="V81" i="9"/>
  <c r="W81" i="9"/>
  <c r="V82" i="9"/>
  <c r="W82" i="9"/>
  <c r="V83" i="9"/>
  <c r="W83" i="9"/>
  <c r="V84" i="9"/>
  <c r="W84" i="9"/>
  <c r="V85" i="9"/>
  <c r="W85" i="9"/>
  <c r="V86" i="9"/>
  <c r="W86" i="9"/>
  <c r="V87" i="9"/>
  <c r="W87" i="9"/>
  <c r="W60" i="9"/>
  <c r="W59" i="9"/>
  <c r="V60" i="9"/>
  <c r="V59" i="9"/>
  <c r="AH11" i="9"/>
  <c r="A10" i="9" s="1"/>
  <c r="A10" i="20" s="1"/>
  <c r="AH9" i="9"/>
  <c r="A8" i="9" s="1"/>
  <c r="A8" i="20" s="1"/>
  <c r="V56" i="9"/>
  <c r="T58" i="9"/>
  <c r="S58" i="9"/>
  <c r="T57" i="9"/>
  <c r="S57" i="9"/>
  <c r="AA56" i="9"/>
  <c r="T56" i="9"/>
  <c r="S56" i="9"/>
  <c r="AA55" i="9"/>
  <c r="T55" i="9"/>
  <c r="S55" i="9"/>
  <c r="AG129" i="9"/>
  <c r="AF129" i="9"/>
  <c r="AE129" i="9"/>
  <c r="D5" i="7"/>
  <c r="D7" i="7"/>
  <c r="D8" i="7"/>
  <c r="D9" i="7"/>
  <c r="D10" i="7"/>
  <c r="D11" i="7"/>
  <c r="D12" i="7"/>
  <c r="D13" i="7"/>
  <c r="D14" i="7"/>
  <c r="D16" i="7"/>
  <c r="D17" i="7"/>
  <c r="D18" i="7"/>
  <c r="D19" i="7"/>
  <c r="D20" i="7"/>
  <c r="D4" i="7"/>
  <c r="X79" i="9" l="1"/>
  <c r="X70" i="9"/>
  <c r="AB120" i="9"/>
  <c r="U98" i="9"/>
  <c r="AB129" i="9"/>
  <c r="X117" i="9"/>
  <c r="U121" i="9"/>
  <c r="X114" i="9"/>
  <c r="X134" i="9"/>
  <c r="X99" i="9"/>
  <c r="AL10" i="9"/>
  <c r="A22" i="9" s="1"/>
  <c r="X126" i="9"/>
  <c r="X98" i="9"/>
  <c r="AH16" i="9"/>
  <c r="A13" i="9" s="1"/>
  <c r="A13" i="20" s="1"/>
  <c r="U151" i="9"/>
  <c r="U158" i="9"/>
  <c r="U116" i="9"/>
  <c r="AB133" i="9"/>
  <c r="AB98" i="9"/>
  <c r="X104" i="9"/>
  <c r="AL19" i="9"/>
  <c r="A30" i="9" s="1"/>
  <c r="X156" i="9"/>
  <c r="X129" i="9"/>
  <c r="U118" i="9"/>
  <c r="X148" i="9"/>
  <c r="AL9" i="9"/>
  <c r="A21" i="9" s="1"/>
  <c r="AL17" i="9"/>
  <c r="A28" i="9" s="1"/>
  <c r="U115" i="9"/>
  <c r="X113" i="9"/>
  <c r="AL11" i="9"/>
  <c r="A23" i="9" s="1"/>
  <c r="X140" i="9"/>
  <c r="AL16" i="9"/>
  <c r="A27" i="9" s="1"/>
  <c r="X133" i="9"/>
  <c r="X100" i="9"/>
  <c r="X120" i="9"/>
  <c r="AB103" i="9"/>
  <c r="X130" i="9"/>
  <c r="AL12" i="9"/>
  <c r="A24" i="9" s="1"/>
  <c r="U128" i="9"/>
  <c r="X109" i="9"/>
  <c r="U152" i="9"/>
  <c r="U140" i="9"/>
  <c r="AL18" i="9"/>
  <c r="A29" i="9" s="1"/>
  <c r="X127" i="9"/>
  <c r="U126" i="9"/>
  <c r="X143" i="9"/>
  <c r="U99" i="9"/>
  <c r="U137" i="9"/>
  <c r="U124" i="9"/>
  <c r="U136" i="9"/>
  <c r="X154" i="9"/>
  <c r="X147" i="9"/>
  <c r="U148" i="9"/>
  <c r="AB121" i="9"/>
  <c r="AH21" i="9"/>
  <c r="A18" i="9" s="1"/>
  <c r="U125" i="9"/>
  <c r="U147" i="9"/>
  <c r="AH20" i="9"/>
  <c r="A17" i="9" s="1"/>
  <c r="AH19" i="9"/>
  <c r="A16" i="9" s="1"/>
  <c r="X115" i="9"/>
  <c r="AH18" i="9"/>
  <c r="A15" i="9" s="1"/>
  <c r="U117" i="9"/>
  <c r="U105" i="9"/>
  <c r="AH17" i="9"/>
  <c r="A14" i="9" s="1"/>
  <c r="U122" i="9"/>
  <c r="X125" i="9"/>
  <c r="X107" i="9"/>
  <c r="AB113" i="9"/>
  <c r="AB99" i="9"/>
  <c r="X153" i="9"/>
  <c r="X158" i="9"/>
  <c r="X152" i="9"/>
  <c r="X157" i="9"/>
  <c r="U104" i="9"/>
  <c r="X151" i="9"/>
  <c r="U103" i="9"/>
  <c r="U102" i="9"/>
  <c r="U154" i="9"/>
  <c r="U141" i="9"/>
  <c r="U127" i="9"/>
  <c r="U101" i="9"/>
  <c r="X150" i="9"/>
  <c r="X116" i="9"/>
  <c r="X138" i="9"/>
  <c r="U139" i="9"/>
  <c r="U113" i="9"/>
  <c r="U159" i="9"/>
  <c r="U138" i="9"/>
  <c r="U112" i="9"/>
  <c r="X155" i="9"/>
  <c r="U150" i="9"/>
  <c r="U111" i="9"/>
  <c r="X159" i="9"/>
  <c r="U110" i="9"/>
  <c r="X101" i="9"/>
  <c r="AB149" i="9"/>
  <c r="AB155" i="9"/>
  <c r="AB142" i="9"/>
  <c r="AB128" i="9"/>
  <c r="X135" i="9"/>
  <c r="X141" i="9"/>
  <c r="X136" i="9"/>
  <c r="X121" i="9"/>
  <c r="X137" i="9"/>
  <c r="X142" i="9"/>
  <c r="X146" i="9"/>
  <c r="X124" i="9"/>
  <c r="X128" i="9"/>
  <c r="X145" i="9"/>
  <c r="X139" i="9"/>
  <c r="X149" i="9"/>
  <c r="X144" i="9"/>
  <c r="X118" i="9"/>
  <c r="X95" i="9"/>
  <c r="X132" i="9"/>
  <c r="X111" i="9"/>
  <c r="X105" i="9"/>
  <c r="X119" i="9"/>
  <c r="X108" i="9"/>
  <c r="X123" i="9"/>
  <c r="X112" i="9"/>
  <c r="X106" i="9"/>
  <c r="X122" i="9"/>
  <c r="X131" i="9"/>
  <c r="X110" i="9"/>
  <c r="X103" i="9"/>
  <c r="U133" i="9"/>
  <c r="U132" i="9"/>
  <c r="U155" i="9"/>
  <c r="U131" i="9"/>
  <c r="U142" i="9"/>
  <c r="U97" i="9"/>
  <c r="U153" i="9"/>
  <c r="AB116" i="9"/>
  <c r="AB110" i="9"/>
  <c r="AB151" i="9"/>
  <c r="AB156" i="9"/>
  <c r="AB144" i="9"/>
  <c r="AB134" i="9"/>
  <c r="AB139" i="9"/>
  <c r="AB108" i="9"/>
  <c r="AB123" i="9"/>
  <c r="AB114" i="9"/>
  <c r="AB125" i="9"/>
  <c r="AB130" i="9"/>
  <c r="AB152" i="9"/>
  <c r="AB126" i="9"/>
  <c r="AB147" i="9"/>
  <c r="AB101" i="9"/>
  <c r="AB153" i="9"/>
  <c r="AB135" i="9"/>
  <c r="AB124" i="9"/>
  <c r="AB141" i="9"/>
  <c r="AB107" i="9"/>
  <c r="AB100" i="9"/>
  <c r="AB104" i="9"/>
  <c r="AB117" i="9"/>
  <c r="AB112" i="9"/>
  <c r="AB146" i="9"/>
  <c r="AB140" i="9"/>
  <c r="AB111" i="9"/>
  <c r="AB150" i="9"/>
  <c r="AB138" i="9"/>
  <c r="AB137" i="9"/>
  <c r="AB154" i="9"/>
  <c r="AB143" i="9"/>
  <c r="AB136" i="9"/>
  <c r="AB102" i="9"/>
  <c r="AB96" i="9"/>
  <c r="AB131" i="9"/>
  <c r="AB106" i="9"/>
  <c r="AB115" i="9"/>
  <c r="AB145" i="9"/>
  <c r="AB119" i="9"/>
  <c r="AB109" i="9"/>
  <c r="AB105" i="9"/>
  <c r="AB118" i="9"/>
  <c r="AB97" i="9"/>
  <c r="AB158" i="9"/>
  <c r="AB148" i="9"/>
  <c r="AB127" i="9"/>
  <c r="AB157" i="9"/>
  <c r="AB132" i="9"/>
  <c r="AB122" i="9"/>
  <c r="X102" i="9"/>
  <c r="X97" i="9"/>
  <c r="X96" i="9"/>
  <c r="U114" i="9"/>
  <c r="U149" i="9"/>
  <c r="U123" i="9"/>
  <c r="U135" i="9"/>
  <c r="U109" i="9"/>
  <c r="U134" i="9"/>
  <c r="U108" i="9"/>
  <c r="U120" i="9"/>
  <c r="U107" i="9"/>
  <c r="U157" i="9"/>
  <c r="U145" i="9"/>
  <c r="U156" i="9"/>
  <c r="U143" i="9"/>
  <c r="U129" i="9"/>
  <c r="U144" i="9"/>
  <c r="U130" i="9"/>
  <c r="U106" i="9"/>
  <c r="U146" i="9"/>
  <c r="U119" i="9"/>
  <c r="U100" i="9"/>
  <c r="U96" i="9"/>
  <c r="AB159" i="9"/>
  <c r="X61" i="9"/>
  <c r="U95" i="9"/>
  <c r="AB95" i="9"/>
  <c r="X75" i="9"/>
  <c r="X88" i="9"/>
  <c r="X66" i="9"/>
  <c r="X85" i="9"/>
  <c r="X83" i="9"/>
  <c r="X60" i="9"/>
  <c r="X86" i="9"/>
  <c r="X63" i="9"/>
  <c r="X84" i="9"/>
  <c r="X87" i="9"/>
  <c r="X80" i="9"/>
  <c r="X82" i="9"/>
  <c r="X81" i="9"/>
  <c r="X72" i="9"/>
  <c r="X74" i="9"/>
  <c r="X71" i="9"/>
  <c r="X77" i="9"/>
  <c r="X76" i="9"/>
  <c r="X73" i="9"/>
  <c r="X78" i="9"/>
  <c r="X67" i="9"/>
  <c r="X64" i="9"/>
  <c r="X69" i="9"/>
  <c r="X68" i="9"/>
  <c r="X62" i="9"/>
  <c r="X65" i="9"/>
  <c r="X59" i="9"/>
  <c r="X89" i="9"/>
  <c r="U57" i="9"/>
  <c r="V55" i="9"/>
  <c r="U56" i="9"/>
  <c r="U55" i="9"/>
  <c r="U58" i="9"/>
</calcChain>
</file>

<file path=xl/sharedStrings.xml><?xml version="1.0" encoding="utf-8"?>
<sst xmlns="http://schemas.openxmlformats.org/spreadsheetml/2006/main" count="688" uniqueCount="246">
  <si>
    <t>Betteraves sucrières</t>
  </si>
  <si>
    <t>Blé fourrager</t>
  </si>
  <si>
    <t>Epeautre</t>
  </si>
  <si>
    <t>Féverole</t>
  </si>
  <si>
    <t>Maïs grain</t>
  </si>
  <si>
    <t>Orge</t>
  </si>
  <si>
    <t>Pois protéagineux</t>
  </si>
  <si>
    <t>Pomme de terre</t>
  </si>
  <si>
    <t>Seigle</t>
  </si>
  <si>
    <t>Soja fourrager</t>
  </si>
  <si>
    <t>Tabac</t>
  </si>
  <si>
    <t>Triticale</t>
  </si>
  <si>
    <t>Porcs d'engraissement</t>
  </si>
  <si>
    <t>Poules pondeuses</t>
  </si>
  <si>
    <t>Bovins d'engraissement</t>
  </si>
  <si>
    <t>Poulets</t>
  </si>
  <si>
    <t>100 valeurs</t>
  </si>
  <si>
    <t>N°</t>
  </si>
  <si>
    <t>Valeur</t>
  </si>
  <si>
    <t>N° et valeur</t>
  </si>
  <si>
    <t>Attention</t>
  </si>
  <si>
    <t>Respect</t>
  </si>
  <si>
    <t>Reconnaissance</t>
  </si>
  <si>
    <t>Adaptabilité</t>
  </si>
  <si>
    <t>Réputation</t>
  </si>
  <si>
    <t>Persévérance</t>
  </si>
  <si>
    <t>Prudence</t>
  </si>
  <si>
    <t>Enthousiasme</t>
  </si>
  <si>
    <t>Renommée</t>
  </si>
  <si>
    <t>Confort</t>
  </si>
  <si>
    <t>Tranquillité</t>
  </si>
  <si>
    <t>Modestie</t>
  </si>
  <si>
    <t>Mobilité</t>
  </si>
  <si>
    <t>Relation</t>
  </si>
  <si>
    <t>Image</t>
  </si>
  <si>
    <t>Humilité</t>
  </si>
  <si>
    <t>Distance</t>
  </si>
  <si>
    <t>Honneur</t>
  </si>
  <si>
    <t>Déférence</t>
  </si>
  <si>
    <t>Intégrité</t>
  </si>
  <si>
    <t>Influence</t>
  </si>
  <si>
    <t>Unicité</t>
  </si>
  <si>
    <t>Expérience</t>
  </si>
  <si>
    <t>Succès</t>
  </si>
  <si>
    <t>Ethique</t>
  </si>
  <si>
    <t>Flexibilité</t>
  </si>
  <si>
    <t>Liberté</t>
  </si>
  <si>
    <t>Temps libre</t>
  </si>
  <si>
    <t>Joie</t>
  </si>
  <si>
    <t>Amitié</t>
  </si>
  <si>
    <t>Paix</t>
  </si>
  <si>
    <t>Froideur</t>
  </si>
  <si>
    <t>Obéissance</t>
  </si>
  <si>
    <t>Sympathie</t>
  </si>
  <si>
    <t>Exactitude</t>
  </si>
  <si>
    <t>Sobriété</t>
  </si>
  <si>
    <t>Justice</t>
  </si>
  <si>
    <t>Chance</t>
  </si>
  <si>
    <t>Harmonie</t>
  </si>
  <si>
    <t>Dévouement</t>
  </si>
  <si>
    <t>Collégialité</t>
  </si>
  <si>
    <t>Compétence</t>
  </si>
  <si>
    <t>Concurrence</t>
  </si>
  <si>
    <t>Contact</t>
  </si>
  <si>
    <t>Coopération</t>
  </si>
  <si>
    <t>Créativité</t>
  </si>
  <si>
    <t>Lenteur</t>
  </si>
  <si>
    <t>Qualité de vie</t>
  </si>
  <si>
    <t>Légèreté</t>
  </si>
  <si>
    <t>Performance</t>
  </si>
  <si>
    <t>Envie</t>
  </si>
  <si>
    <t>Luxe</t>
  </si>
  <si>
    <t>Puissance</t>
  </si>
  <si>
    <t>Courage</t>
  </si>
  <si>
    <t>Durabilité</t>
  </si>
  <si>
    <t>Proximité</t>
  </si>
  <si>
    <t>Curiosité</t>
  </si>
  <si>
    <t>Ouverture</t>
  </si>
  <si>
    <t>Sens du devoir</t>
  </si>
  <si>
    <t>Ponctualité</t>
  </si>
  <si>
    <t>Qualité</t>
  </si>
  <si>
    <t>Quantité</t>
  </si>
  <si>
    <t>Richesse</t>
  </si>
  <si>
    <t>Fortune</t>
  </si>
  <si>
    <t>Religiosité</t>
  </si>
  <si>
    <t>Egard</t>
  </si>
  <si>
    <t>Silence</t>
  </si>
  <si>
    <t>Beauté</t>
  </si>
  <si>
    <t>Autodétermination</t>
  </si>
  <si>
    <t>Assurance</t>
  </si>
  <si>
    <t>Epanouissement</t>
  </si>
  <si>
    <t>Sédentarité</t>
  </si>
  <si>
    <t>Sécurité</t>
  </si>
  <si>
    <t>Sens</t>
  </si>
  <si>
    <t>Tension</t>
  </si>
  <si>
    <t>Spiritualité</t>
  </si>
  <si>
    <t>Spontanéité</t>
  </si>
  <si>
    <t>Fierté</t>
  </si>
  <si>
    <t>Vaillance</t>
  </si>
  <si>
    <t>Tradition</t>
  </si>
  <si>
    <t>Indépendance</t>
  </si>
  <si>
    <t>Engagement</t>
  </si>
  <si>
    <t>Solidarité</t>
  </si>
  <si>
    <t>Disponibilité</t>
  </si>
  <si>
    <t>Plaisir</t>
  </si>
  <si>
    <t>Compréhension</t>
  </si>
  <si>
    <t>Confiance</t>
  </si>
  <si>
    <t>Sens des valeurs</t>
  </si>
  <si>
    <t>Chercheur</t>
  </si>
  <si>
    <t>Savoir</t>
  </si>
  <si>
    <t>Santé</t>
  </si>
  <si>
    <t>Prospérité</t>
  </si>
  <si>
    <t>Collaboration</t>
  </si>
  <si>
    <t>Fiabilité</t>
  </si>
  <si>
    <t>Affection</t>
  </si>
  <si>
    <t>++</t>
  </si>
  <si>
    <t>+</t>
  </si>
  <si>
    <t>-</t>
  </si>
  <si>
    <t>--</t>
  </si>
  <si>
    <t>ha</t>
  </si>
  <si>
    <t>Branches de production</t>
  </si>
  <si>
    <t>Blé panifiable</t>
  </si>
  <si>
    <t>Colza</t>
  </si>
  <si>
    <t>Tournesol</t>
  </si>
  <si>
    <t>Jachère</t>
  </si>
  <si>
    <t>Bovins allaitants</t>
  </si>
  <si>
    <t>Veaux blancs</t>
  </si>
  <si>
    <t>Chevaux</t>
  </si>
  <si>
    <t>Moutons</t>
  </si>
  <si>
    <t>Chèvre</t>
  </si>
  <si>
    <t>Porcs d'élevage</t>
  </si>
  <si>
    <t>Unité de taille</t>
  </si>
  <si>
    <t>Libellé rendement unitaire</t>
  </si>
  <si>
    <t>vaches</t>
  </si>
  <si>
    <t>UGB</t>
  </si>
  <si>
    <t>Libellé quantité produite</t>
  </si>
  <si>
    <t>kg lait</t>
  </si>
  <si>
    <t>dt</t>
  </si>
  <si>
    <t>Libellé MBC</t>
  </si>
  <si>
    <t>de marge brute comparable/UGB</t>
  </si>
  <si>
    <t>de marge brute comparable/ha</t>
  </si>
  <si>
    <t>Listes déroulantes</t>
  </si>
  <si>
    <t>Travaux pour tiers</t>
  </si>
  <si>
    <t>de chiffre d'affaire</t>
  </si>
  <si>
    <t>Bovins laitiers</t>
  </si>
  <si>
    <t>dt/ha de rendement</t>
  </si>
  <si>
    <t>Même priorité saisie en dessus</t>
  </si>
  <si>
    <t>Même priorité saisie en dessous</t>
  </si>
  <si>
    <t>Même priorité déjà saisie en dessus ou en dessous</t>
  </si>
  <si>
    <t>GMQ [g/jour]</t>
  </si>
  <si>
    <t>4 forces</t>
  </si>
  <si>
    <t>4 faiblesses</t>
  </si>
  <si>
    <t>Approfondie</t>
  </si>
  <si>
    <t>Organisation du travail :</t>
  </si>
  <si>
    <t>Former des apprentis</t>
  </si>
  <si>
    <t>Perpétuer le patrimoine de mes ancêtres</t>
  </si>
  <si>
    <t>Transmettre le patrimoine à mes descendants</t>
  </si>
  <si>
    <t>Nourrir la population</t>
  </si>
  <si>
    <t>Faire grandir l'exploitation</t>
  </si>
  <si>
    <t>Etre reconnu comme un bon agriculteur</t>
  </si>
  <si>
    <t>Travailler en famille sur l'exploitation</t>
  </si>
  <si>
    <t>Diriger du personnel</t>
  </si>
  <si>
    <t>Etre indépendant</t>
  </si>
  <si>
    <t>Travailler en collaboration avec d'autres</t>
  </si>
  <si>
    <t>Etre le moins dépendant possible des autres</t>
  </si>
  <si>
    <t>Etre reconnu comme un agriculteur qui a réussi</t>
  </si>
  <si>
    <t>Produire durablement</t>
  </si>
  <si>
    <t>Travailler avec un parc machines moderne</t>
  </si>
  <si>
    <t xml:space="preserve">Réaliser un revenu confortable </t>
  </si>
  <si>
    <t>Travailler avec des animaux</t>
  </si>
  <si>
    <t>Travailler avec la nature</t>
  </si>
  <si>
    <t>Fournir des produits de haute qualité</t>
  </si>
  <si>
    <t>Maximiser mon revenu par des coûts bas</t>
  </si>
  <si>
    <t>Maximiser mon revenu par des ventes élevées</t>
  </si>
  <si>
    <t>Avoir des congés pour sortir la tête du guidon</t>
  </si>
  <si>
    <t>6 buts professionnels</t>
  </si>
  <si>
    <t>N° de but</t>
  </si>
  <si>
    <t>Buts</t>
  </si>
  <si>
    <t>Quelles sont mes principales valeurs ?</t>
  </si>
  <si>
    <t>Quels sont mes buts professionnels ?</t>
  </si>
  <si>
    <t>Quelles sont mes principales forces ?</t>
  </si>
  <si>
    <t>Quelles sont mes principales faiblesses ?</t>
  </si>
  <si>
    <t>Formation agricole :</t>
  </si>
  <si>
    <t>Autre formation 2 :</t>
  </si>
  <si>
    <t>Autre formation 3 :</t>
  </si>
  <si>
    <t>Vaches laitières :</t>
  </si>
  <si>
    <t>Vaches allaitantes :</t>
  </si>
  <si>
    <t>Chevaux :</t>
  </si>
  <si>
    <t>Bovins d'élevage :</t>
  </si>
  <si>
    <t>Porcs :</t>
  </si>
  <si>
    <t>Volaille :</t>
  </si>
  <si>
    <t>Herbages :</t>
  </si>
  <si>
    <t>Céréales :</t>
  </si>
  <si>
    <t>Betteraves :</t>
  </si>
  <si>
    <t>Maïs :</t>
  </si>
  <si>
    <t>Activités &amp; tâches</t>
  </si>
  <si>
    <t>Tenue des comptes :</t>
  </si>
  <si>
    <t>Analyse de la comptabilité :</t>
  </si>
  <si>
    <t>Entretien du parc machines :</t>
  </si>
  <si>
    <t>Entretien des bâtiments :</t>
  </si>
  <si>
    <t>Les 6 éléments qui vous décrivent le mieux comme professionnel</t>
  </si>
  <si>
    <t>N° qui me décrit le mieux</t>
  </si>
  <si>
    <t>N° principales faiblesses</t>
  </si>
  <si>
    <t>N° principales forces</t>
  </si>
  <si>
    <t>Conduite de personnel :</t>
  </si>
  <si>
    <t>Conduite de négociations :</t>
  </si>
  <si>
    <t>Acquisition de nouv. clients :</t>
  </si>
  <si>
    <t>Niveau de détail de l'analyse &gt;&gt;</t>
  </si>
  <si>
    <r>
      <rPr>
        <b/>
        <sz val="22"/>
        <color rgb="FF00FF00"/>
        <rFont val="Calibri"/>
        <family val="2"/>
        <scheme val="minor"/>
      </rPr>
      <t xml:space="preserve">1b D'OÙ PARTONS-NOUS ? </t>
    </r>
    <r>
      <rPr>
        <b/>
        <sz val="22"/>
        <color theme="9" tint="-0.499984740745262"/>
        <rFont val="Calibri"/>
        <family val="2"/>
        <scheme val="minor"/>
      </rPr>
      <t xml:space="preserve"> </t>
    </r>
    <r>
      <rPr>
        <b/>
        <sz val="22"/>
        <color theme="0"/>
        <rFont val="Calibri"/>
        <family val="2"/>
        <scheme val="minor"/>
      </rPr>
      <t>L'ANALYSE DE LA SITUATION INITIALE</t>
    </r>
  </si>
  <si>
    <t>L'EXPLOITANT·E - LES POINTS LES PLUS MARQUANTS</t>
  </si>
  <si>
    <t>L'EXPLOITANT·E - ANALYSE APPROFONDIE</t>
  </si>
  <si>
    <r>
      <rPr>
        <u/>
        <sz val="10"/>
        <color rgb="FF375623"/>
        <rFont val="Calibri"/>
        <family val="2"/>
        <scheme val="minor"/>
      </rPr>
      <t>Etape 1</t>
    </r>
    <r>
      <rPr>
        <sz val="10"/>
        <color rgb="FF375623"/>
        <rFont val="Calibri"/>
        <family val="2"/>
        <scheme val="minor"/>
      </rPr>
      <t xml:space="preserve"> : Dans la liste des mots a gauche, choisissez les 8 valeurs auxquelles vous vous identifiez le mieux et saisissez leurs n° dans les cases jaunes ci-dessous</t>
    </r>
  </si>
  <si>
    <r>
      <rPr>
        <u/>
        <sz val="10"/>
        <color rgb="FF375623"/>
        <rFont val="Calibri"/>
        <family val="2"/>
        <scheme val="minor"/>
      </rPr>
      <t xml:space="preserve">Etape 2 </t>
    </r>
    <r>
      <rPr>
        <sz val="10"/>
        <color rgb="FF375623"/>
        <rFont val="Calibri"/>
        <family val="2"/>
        <scheme val="minor"/>
      </rPr>
      <t>: Dans la liste des 8 mots ci-dessus, choisissez les 3 valeurs qui vous caractérisent le mieux et saisissez leurs n° dans les cases jaunes ci-dessous dans l'ordre d'importance</t>
    </r>
  </si>
  <si>
    <r>
      <rPr>
        <u/>
        <sz val="9"/>
        <color rgb="FF375623"/>
        <rFont val="Calibri"/>
        <family val="2"/>
        <scheme val="minor"/>
      </rPr>
      <t>Etape 1</t>
    </r>
    <r>
      <rPr>
        <sz val="9"/>
        <color rgb="FF375623"/>
        <rFont val="Calibri"/>
        <family val="2"/>
        <scheme val="minor"/>
      </rPr>
      <t xml:space="preserve"> : Modifier éventuellement les propositions de but ci-dessous. Compléter ensuite la liste avec d'autres éléments</t>
    </r>
    <r>
      <rPr>
        <i/>
        <sz val="8"/>
        <color rgb="FF375623"/>
        <rFont val="Calibri"/>
        <family val="2"/>
        <scheme val="minor"/>
      </rPr>
      <t xml:space="preserve"> (max. 50 caractères par proposition)</t>
    </r>
  </si>
  <si>
    <r>
      <rPr>
        <u/>
        <sz val="9"/>
        <color rgb="FF375623"/>
        <rFont val="Calibri"/>
        <family val="2"/>
        <scheme val="minor"/>
      </rPr>
      <t>Etape 3</t>
    </r>
    <r>
      <rPr>
        <sz val="9"/>
        <color rgb="FF375623"/>
        <rFont val="Calibri"/>
        <family val="2"/>
        <scheme val="minor"/>
      </rPr>
      <t xml:space="preserve"> : Identifier les 6 éléments qui décrivent le mieux vos buts professionnels principaux. </t>
    </r>
    <r>
      <rPr>
        <i/>
        <sz val="8"/>
        <color rgb="FF375623"/>
        <rFont val="Calibri"/>
        <family val="2"/>
        <scheme val="minor"/>
      </rPr>
      <t>Numérotez les de 1 à 6 par odre d'importance</t>
    </r>
  </si>
  <si>
    <r>
      <rPr>
        <u/>
        <sz val="9"/>
        <color rgb="FF375623"/>
        <rFont val="Calibri"/>
        <family val="2"/>
        <scheme val="minor"/>
      </rPr>
      <t>Etape 2</t>
    </r>
    <r>
      <rPr>
        <sz val="9"/>
        <color rgb="FF375623"/>
        <rFont val="Calibri"/>
        <family val="2"/>
        <scheme val="minor"/>
      </rPr>
      <t xml:space="preserve"> : Identifier les 6 éléments de l'étape 1 qui vous décrivent le mieux comme professionnel. </t>
    </r>
    <r>
      <rPr>
        <i/>
        <sz val="8"/>
        <color rgb="FF375623"/>
        <rFont val="Calibri"/>
        <family val="2"/>
        <scheme val="minor"/>
      </rPr>
      <t>Numérotez les de 1 à 6 par odre d'importance</t>
    </r>
  </si>
  <si>
    <r>
      <rPr>
        <u/>
        <sz val="9"/>
        <color rgb="FF375623"/>
        <rFont val="Calibri"/>
        <family val="2"/>
        <scheme val="minor"/>
      </rPr>
      <t>Etape 3</t>
    </r>
    <r>
      <rPr>
        <sz val="9"/>
        <color rgb="FF375623"/>
        <rFont val="Calibri"/>
        <family val="2"/>
        <scheme val="minor"/>
      </rPr>
      <t xml:space="preserve"> : Pami les différentes caractéristiques décrites à l'étape 1, lesquelles sont des forces, lequelles sont les faiblesses ?</t>
    </r>
  </si>
  <si>
    <t>QUELLES SONT MES PRINCIPALES VALEURS ?</t>
  </si>
  <si>
    <t>QUELS SONT MES BUTS PROFESSIONNELS ?</t>
  </si>
  <si>
    <t>QUELLES SONT MES PRINCIPALES FORCES ET FAIBLESSES ?</t>
  </si>
  <si>
    <t>FORMATIONS</t>
  </si>
  <si>
    <t>COMPETENCES &amp; SAVOIR-FAIRE</t>
  </si>
  <si>
    <t>CENTRE D'INTERET ET MOTIVATIONS</t>
  </si>
  <si>
    <t>Avoir des congés pour passer du temps en famille</t>
  </si>
  <si>
    <t>Décrivez ici vos buts professionnels. Attention, il ne s'agit pas ici de décrire les buts de l'entreprise, mais bien de vos buts professionnels personnels. Ils ne doivent pas forcément être spécifiques à l'exploitation d'un domaine agricole.</t>
  </si>
  <si>
    <t>Saisissez vos 3 forces personnelles les plus importantes</t>
  </si>
  <si>
    <t xml:space="preserve">Saisissez vos 3 valeurs personnelles les plus importantes . </t>
  </si>
  <si>
    <t>Saississez vos 3 faiblesses personnelles les plus importantes</t>
  </si>
  <si>
    <t>Travailler dans un secteur qui a du sens</t>
  </si>
  <si>
    <t>Années</t>
  </si>
  <si>
    <t>Maximiser les rendements physique</t>
  </si>
  <si>
    <r>
      <rPr>
        <u/>
        <sz val="9"/>
        <color rgb="FF375623"/>
        <rFont val="Calibri"/>
        <family val="2"/>
        <scheme val="minor"/>
      </rPr>
      <t>Etape 2</t>
    </r>
    <r>
      <rPr>
        <sz val="9"/>
        <color rgb="FF375623"/>
        <rFont val="Calibri"/>
        <family val="2"/>
        <scheme val="minor"/>
      </rPr>
      <t xml:space="preserve"> : Indiquer pour chaque proposition de but, dans quelle mesure elle vous correspond. </t>
    </r>
    <r>
      <rPr>
        <i/>
        <sz val="9"/>
        <color rgb="FF375623"/>
        <rFont val="Calibri"/>
        <family val="2"/>
        <scheme val="minor"/>
      </rPr>
      <t>Vous n'êtes pas obliger de répondre à toutes les propositions.</t>
    </r>
  </si>
  <si>
    <r>
      <rPr>
        <u/>
        <sz val="9"/>
        <color rgb="FF375623"/>
        <rFont val="Calibri"/>
        <family val="2"/>
        <scheme val="minor"/>
      </rPr>
      <t>Etape 1</t>
    </r>
    <r>
      <rPr>
        <sz val="9"/>
        <color rgb="FF375623"/>
        <rFont val="Calibri"/>
        <family val="2"/>
        <scheme val="minor"/>
      </rPr>
      <t xml:space="preserve"> : Compléter en priorité les 2 colonnes ci-dessous afin de décrire vos formation, compétences et intérêts. </t>
    </r>
    <r>
      <rPr>
        <i/>
        <sz val="9"/>
        <color rgb="FF375623"/>
        <rFont val="Calibri"/>
        <family val="2"/>
        <scheme val="minor"/>
      </rPr>
      <t>Compléter uniquement les cellules jaunes des lignes qui vous semblent pertinentes pour vous décrire.</t>
    </r>
  </si>
  <si>
    <r>
      <rPr>
        <u/>
        <sz val="9"/>
        <color rgb="FF375623"/>
        <rFont val="Calibri"/>
        <family val="2"/>
        <scheme val="minor"/>
      </rPr>
      <t>Etape 4</t>
    </r>
    <r>
      <rPr>
        <sz val="9"/>
        <color rgb="FF375623"/>
        <rFont val="Calibri"/>
        <family val="2"/>
        <scheme val="minor"/>
      </rPr>
      <t xml:space="preserve"> : Identifier les 4 principales force de l'étape 3. </t>
    </r>
    <r>
      <rPr>
        <i/>
        <sz val="8"/>
        <color rgb="FF375623"/>
        <rFont val="Calibri"/>
        <family val="2"/>
        <scheme val="minor"/>
      </rPr>
      <t>Numérotez les de 1 à 4 par odre d'importance. C'est possible d'en retenir moins de 4.</t>
    </r>
  </si>
  <si>
    <r>
      <rPr>
        <u/>
        <sz val="9"/>
        <color rgb="FF375623"/>
        <rFont val="Calibri"/>
        <family val="2"/>
        <scheme val="minor"/>
      </rPr>
      <t>Etape 5</t>
    </r>
    <r>
      <rPr>
        <sz val="9"/>
        <color rgb="FF375623"/>
        <rFont val="Calibri"/>
        <family val="2"/>
        <scheme val="minor"/>
      </rPr>
      <t xml:space="preserve"> : Identifier les 4 principales faiblesses de l'étape 3. </t>
    </r>
    <r>
      <rPr>
        <i/>
        <sz val="8"/>
        <color rgb="FF375623"/>
        <rFont val="Calibri"/>
        <family val="2"/>
        <scheme val="minor"/>
      </rPr>
      <t>Numérotez les de 1 à 4 par odre d'importance</t>
    </r>
    <r>
      <rPr>
        <sz val="9"/>
        <color rgb="FF375623"/>
        <rFont val="Calibri"/>
        <family val="2"/>
        <scheme val="minor"/>
      </rPr>
      <t>.</t>
    </r>
    <r>
      <rPr>
        <i/>
        <sz val="8"/>
        <color rgb="FF375623"/>
        <rFont val="Calibri"/>
        <family val="2"/>
        <scheme val="minor"/>
      </rPr>
      <t xml:space="preserve"> C'est possible d'en retenir moins de 4.</t>
    </r>
  </si>
  <si>
    <t>Nom de l'exploitant-e &gt;&gt;</t>
  </si>
  <si>
    <t>Les exploitant-e-s</t>
  </si>
  <si>
    <t>Toutes et tous</t>
  </si>
  <si>
    <t>Quelles sont nos principales valeurs ?</t>
  </si>
  <si>
    <t>Quels sont nos buts professionnels ?</t>
  </si>
  <si>
    <t>Quelles sont nos principales forces ?</t>
  </si>
  <si>
    <t>Quelles sont nos principales faiblesses ?</t>
  </si>
  <si>
    <t>L'exploitant-e A</t>
  </si>
  <si>
    <t>L'exploitant-e B</t>
  </si>
  <si>
    <t>L'exploitant-e C</t>
  </si>
  <si>
    <t>L'exploitant-e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</si>
</sst>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CHF&quot;"/>
  </numFmts>
  <fonts count="22"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22"/>
      <color theme="9" tint="-0.499984740745262"/>
      <name val="Calibri"/>
      <family val="2"/>
      <scheme val="minor"/>
    </font>
    <font>
      <b/>
      <sz val="9"/>
      <color theme="1"/>
      <name val="Calibri"/>
      <family val="2"/>
      <scheme val="minor"/>
    </font>
    <font>
      <i/>
      <sz val="8"/>
      <color theme="1"/>
      <name val="Calibri"/>
      <family val="2"/>
      <scheme val="minor"/>
    </font>
    <font>
      <b/>
      <sz val="22"/>
      <color rgb="FF00FF00"/>
      <name val="Calibri"/>
      <family val="2"/>
      <scheme val="minor"/>
    </font>
    <font>
      <b/>
      <sz val="22"/>
      <color theme="0"/>
      <name val="Calibri"/>
      <family val="2"/>
      <scheme val="minor"/>
    </font>
    <font>
      <b/>
      <sz val="11"/>
      <color rgb="FF375623"/>
      <name val="Calibri"/>
      <family val="2"/>
      <scheme val="minor"/>
    </font>
    <font>
      <b/>
      <sz val="14"/>
      <color rgb="FF375623"/>
      <name val="Calibri"/>
      <family val="2"/>
      <scheme val="minor"/>
    </font>
    <font>
      <sz val="11"/>
      <color rgb="FF375623"/>
      <name val="Calibri"/>
      <family val="2"/>
      <scheme val="minor"/>
    </font>
    <font>
      <sz val="9"/>
      <color rgb="FF375623"/>
      <name val="Calibri"/>
      <family val="2"/>
      <scheme val="minor"/>
    </font>
    <font>
      <u/>
      <sz val="9"/>
      <color rgb="FF375623"/>
      <name val="Calibri"/>
      <family val="2"/>
      <scheme val="minor"/>
    </font>
    <font>
      <i/>
      <sz val="8"/>
      <color rgb="FF375623"/>
      <name val="Calibri"/>
      <family val="2"/>
      <scheme val="minor"/>
    </font>
    <font>
      <b/>
      <sz val="9"/>
      <color rgb="FF375623"/>
      <name val="Calibri"/>
      <family val="2"/>
      <scheme val="minor"/>
    </font>
    <font>
      <sz val="10"/>
      <color rgb="FF375623"/>
      <name val="Calibri"/>
      <family val="2"/>
      <scheme val="minor"/>
    </font>
    <font>
      <u/>
      <sz val="10"/>
      <color rgb="FF375623"/>
      <name val="Calibri"/>
      <family val="2"/>
      <scheme val="minor"/>
    </font>
    <font>
      <b/>
      <sz val="12"/>
      <color rgb="FF375623"/>
      <name val="Calibri"/>
      <family val="2"/>
      <scheme val="minor"/>
    </font>
    <font>
      <i/>
      <sz val="9"/>
      <color rgb="FF375623"/>
      <name val="Calibri"/>
      <family val="2"/>
      <scheme val="minor"/>
    </font>
  </fonts>
  <fills count="11">
    <fill>
      <patternFill patternType="none"/>
    </fill>
    <fill>
      <patternFill patternType="gray125"/>
    </fill>
    <fill>
      <patternFill patternType="solid">
        <fgColor theme="9"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9"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theme="0"/>
      </left>
      <right style="thin">
        <color auto="1"/>
      </right>
      <top style="medium">
        <color theme="0"/>
      </top>
      <bottom style="medium">
        <color theme="0"/>
      </bottom>
      <diagonal/>
    </border>
    <border>
      <left style="thin">
        <color auto="1"/>
      </left>
      <right style="medium">
        <color theme="0"/>
      </right>
      <top style="medium">
        <color theme="0"/>
      </top>
      <bottom style="medium">
        <color theme="0"/>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theme="0"/>
      </left>
      <right/>
      <top style="medium">
        <color theme="0"/>
      </top>
      <bottom style="medium">
        <color theme="0"/>
      </bottom>
      <diagonal/>
    </border>
  </borders>
  <cellStyleXfs count="1">
    <xf numFmtId="0" fontId="0" fillId="0" borderId="0"/>
  </cellStyleXfs>
  <cellXfs count="96">
    <xf numFmtId="0" fontId="0" fillId="0" borderId="0" xfId="0"/>
    <xf numFmtId="0" fontId="0" fillId="0" borderId="0" xfId="0" applyAlignment="1">
      <alignment horizontal="right"/>
    </xf>
    <xf numFmtId="0" fontId="1" fillId="0" borderId="0" xfId="0" applyFont="1"/>
    <xf numFmtId="0" fontId="4" fillId="0" borderId="0" xfId="0" applyFont="1"/>
    <xf numFmtId="0" fontId="2" fillId="0" borderId="0" xfId="0" applyFont="1"/>
    <xf numFmtId="0" fontId="0" fillId="0" borderId="0" xfId="0" applyAlignment="1">
      <alignment wrapText="1"/>
    </xf>
    <xf numFmtId="0" fontId="0" fillId="0" borderId="0" xfId="0" applyAlignment="1">
      <alignment vertical="center"/>
    </xf>
    <xf numFmtId="0" fontId="0" fillId="0" borderId="0" xfId="0" applyAlignment="1">
      <alignment horizontal="left"/>
    </xf>
    <xf numFmtId="0" fontId="0" fillId="0" borderId="1" xfId="0" applyBorder="1"/>
    <xf numFmtId="0" fontId="1" fillId="5" borderId="1" xfId="0" applyFont="1" applyFill="1" applyBorder="1"/>
    <xf numFmtId="0" fontId="4" fillId="0" borderId="0" xfId="0" applyFont="1" applyAlignment="1">
      <alignment wrapText="1"/>
    </xf>
    <xf numFmtId="0" fontId="7" fillId="0" borderId="0" xfId="0" applyFont="1"/>
    <xf numFmtId="0" fontId="4" fillId="0" borderId="0" xfId="0" applyFont="1" applyAlignment="1">
      <alignment horizontal="center"/>
    </xf>
    <xf numFmtId="0" fontId="4" fillId="0" borderId="0" xfId="0" applyFont="1" applyAlignment="1">
      <alignment horizontal="center" wrapText="1"/>
    </xf>
    <xf numFmtId="0" fontId="0" fillId="6" borderId="1" xfId="0" applyFill="1" applyBorder="1" applyProtection="1">
      <protection locked="0"/>
    </xf>
    <xf numFmtId="0" fontId="0" fillId="4" borderId="0" xfId="0" applyFill="1"/>
    <xf numFmtId="0" fontId="4" fillId="4" borderId="0" xfId="0" applyFont="1" applyFill="1"/>
    <xf numFmtId="0" fontId="4" fillId="0" borderId="0" xfId="0" applyFont="1" applyAlignment="1">
      <alignment vertical="center"/>
    </xf>
    <xf numFmtId="0" fontId="0" fillId="4" borderId="0" xfId="0" applyFill="1" applyAlignment="1">
      <alignment vertical="center"/>
    </xf>
    <xf numFmtId="0" fontId="0" fillId="0" borderId="0" xfId="0" applyAlignment="1">
      <alignment vertical="center" wrapText="1"/>
    </xf>
    <xf numFmtId="0" fontId="0" fillId="6" borderId="0" xfId="0" applyFill="1" applyAlignment="1" applyProtection="1">
      <alignment vertical="center"/>
      <protection locked="0"/>
    </xf>
    <xf numFmtId="0" fontId="5" fillId="0" borderId="0" xfId="0" applyFont="1" applyAlignment="1">
      <alignment vertical="center" wrapText="1"/>
    </xf>
    <xf numFmtId="0" fontId="4" fillId="4" borderId="0" xfId="0" applyFont="1" applyFill="1" applyAlignment="1">
      <alignment vertical="center"/>
    </xf>
    <xf numFmtId="0" fontId="4" fillId="0" borderId="0" xfId="0" applyFont="1" applyAlignment="1">
      <alignment vertical="center" wrapText="1"/>
    </xf>
    <xf numFmtId="0" fontId="1" fillId="0" borderId="1" xfId="0" applyFont="1" applyBorder="1"/>
    <xf numFmtId="1" fontId="4" fillId="0" borderId="1" xfId="0" applyNumberFormat="1"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wrapText="1"/>
    </xf>
    <xf numFmtId="0" fontId="7" fillId="0" borderId="1" xfId="0" applyFont="1" applyBorder="1"/>
    <xf numFmtId="0" fontId="4" fillId="0" borderId="0" xfId="0" applyFont="1" applyAlignment="1">
      <alignment horizontal="center" vertical="center"/>
    </xf>
    <xf numFmtId="0" fontId="7" fillId="0" borderId="0" xfId="0" applyFont="1" applyAlignment="1">
      <alignment wrapText="1"/>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xf numFmtId="0" fontId="6" fillId="2" borderId="0" xfId="0" applyFont="1" applyFill="1"/>
    <xf numFmtId="0" fontId="4" fillId="2" borderId="0" xfId="0" applyFont="1" applyFill="1"/>
    <xf numFmtId="0" fontId="0" fillId="2" borderId="0" xfId="0" applyFill="1"/>
    <xf numFmtId="0" fontId="4" fillId="8" borderId="0" xfId="0" applyFont="1" applyFill="1"/>
    <xf numFmtId="0" fontId="4" fillId="8" borderId="0" xfId="0" applyFont="1" applyFill="1" applyAlignment="1">
      <alignment horizontal="center"/>
    </xf>
    <xf numFmtId="0" fontId="0" fillId="8" borderId="0" xfId="0" applyFill="1"/>
    <xf numFmtId="0" fontId="0" fillId="0" borderId="0" xfId="0" applyAlignment="1">
      <alignment horizontal="right" vertical="center"/>
    </xf>
    <xf numFmtId="0" fontId="0" fillId="8" borderId="0" xfId="0" applyFill="1" applyAlignment="1">
      <alignment wrapText="1"/>
    </xf>
    <xf numFmtId="0" fontId="4" fillId="8" borderId="0" xfId="0" applyFont="1" applyFill="1" applyAlignment="1">
      <alignment wrapText="1"/>
    </xf>
    <xf numFmtId="0" fontId="11" fillId="0" borderId="0" xfId="0" applyFont="1"/>
    <xf numFmtId="0" fontId="13" fillId="0" borderId="0" xfId="0" applyFont="1" applyAlignment="1">
      <alignment horizontal="left"/>
    </xf>
    <xf numFmtId="0" fontId="13" fillId="0" borderId="0" xfId="0" applyFont="1"/>
    <xf numFmtId="0" fontId="17" fillId="0" borderId="0" xfId="0" applyFont="1"/>
    <xf numFmtId="0" fontId="14" fillId="0" borderId="0" xfId="0" applyFont="1"/>
    <xf numFmtId="0" fontId="14" fillId="0" borderId="0" xfId="0" applyFont="1" applyAlignment="1">
      <alignment wrapText="1"/>
    </xf>
    <xf numFmtId="0" fontId="14" fillId="0" borderId="1" xfId="0" applyFont="1" applyBorder="1" applyAlignment="1" applyProtection="1">
      <alignment horizontal="center"/>
      <protection locked="0"/>
    </xf>
    <xf numFmtId="0" fontId="14" fillId="0" borderId="0" xfId="0" applyFont="1" applyAlignment="1">
      <alignment horizontal="center"/>
    </xf>
    <xf numFmtId="164" fontId="14" fillId="6" borderId="0" xfId="0" applyNumberFormat="1" applyFont="1" applyFill="1" applyAlignment="1" applyProtection="1">
      <alignment horizontal="right"/>
      <protection locked="0"/>
    </xf>
    <xf numFmtId="0" fontId="14" fillId="6" borderId="0" xfId="0" applyFont="1" applyFill="1" applyProtection="1">
      <protection locked="0"/>
    </xf>
    <xf numFmtId="0" fontId="14" fillId="7" borderId="0" xfId="0" applyFont="1" applyFill="1"/>
    <xf numFmtId="0" fontId="14" fillId="3" borderId="0" xfId="0" applyFont="1" applyFill="1" applyAlignment="1">
      <alignment vertical="top" wrapText="1"/>
    </xf>
    <xf numFmtId="1" fontId="14" fillId="6" borderId="5" xfId="0" applyNumberFormat="1" applyFont="1" applyFill="1" applyBorder="1" applyAlignment="1" applyProtection="1">
      <alignment horizontal="center" vertical="center"/>
      <protection locked="0"/>
    </xf>
    <xf numFmtId="1" fontId="14" fillId="6" borderId="6" xfId="0" applyNumberFormat="1" applyFont="1" applyFill="1" applyBorder="1" applyAlignment="1" applyProtection="1">
      <alignment horizontal="center" vertical="center"/>
      <protection locked="0"/>
    </xf>
    <xf numFmtId="1" fontId="14" fillId="6" borderId="7" xfId="0" applyNumberFormat="1"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14" fillId="0" borderId="0" xfId="0" applyFont="1" applyAlignment="1">
      <alignment vertical="center"/>
    </xf>
    <xf numFmtId="0" fontId="3" fillId="0" borderId="0" xfId="0" applyFont="1"/>
    <xf numFmtId="0" fontId="3" fillId="6" borderId="0" xfId="0" applyFont="1" applyFill="1" applyAlignment="1" applyProtection="1">
      <alignment horizontal="center"/>
      <protection locked="0"/>
    </xf>
    <xf numFmtId="0" fontId="17" fillId="0" borderId="1" xfId="0" quotePrefix="1" applyFont="1" applyBorder="1" applyAlignment="1">
      <alignment horizontal="center" vertical="center"/>
    </xf>
    <xf numFmtId="0" fontId="17" fillId="0" borderId="1" xfId="0" applyFont="1" applyBorder="1" applyAlignment="1">
      <alignment horizontal="center" vertical="center"/>
    </xf>
    <xf numFmtId="0" fontId="13" fillId="9" borderId="3" xfId="0" applyFont="1" applyFill="1" applyBorder="1" applyAlignment="1">
      <alignment horizontal="left"/>
    </xf>
    <xf numFmtId="0" fontId="13" fillId="9" borderId="11" xfId="0" applyFont="1" applyFill="1" applyBorder="1" applyAlignment="1">
      <alignment horizontal="left"/>
    </xf>
    <xf numFmtId="0" fontId="13" fillId="9" borderId="3" xfId="0" applyFont="1" applyFill="1" applyBorder="1" applyAlignment="1">
      <alignment horizontal="left" vertical="top" wrapText="1"/>
    </xf>
    <xf numFmtId="0" fontId="0" fillId="0" borderId="0" xfId="0" applyAlignment="1">
      <alignment vertical="top" wrapText="1"/>
    </xf>
    <xf numFmtId="0" fontId="13" fillId="6" borderId="3" xfId="0" applyFont="1" applyFill="1" applyBorder="1" applyAlignment="1" applyProtection="1">
      <alignment horizontal="left"/>
      <protection locked="0"/>
    </xf>
    <xf numFmtId="0" fontId="13" fillId="6" borderId="3" xfId="0" applyFont="1" applyFill="1" applyBorder="1" applyAlignment="1" applyProtection="1">
      <alignment horizontal="left" vertical="top" wrapText="1"/>
      <protection locked="0"/>
    </xf>
    <xf numFmtId="0" fontId="7" fillId="0" borderId="1" xfId="0" applyFont="1" applyBorder="1" applyAlignment="1">
      <alignment horizontal="center" vertical="center"/>
    </xf>
    <xf numFmtId="0" fontId="1" fillId="0" borderId="1" xfId="0" applyFont="1" applyBorder="1" applyAlignment="1">
      <alignment horizontal="center"/>
    </xf>
    <xf numFmtId="0" fontId="1" fillId="0" borderId="0" xfId="0" applyFont="1" applyAlignment="1">
      <alignment horizontal="center"/>
    </xf>
    <xf numFmtId="0" fontId="7" fillId="0" borderId="0" xfId="0" applyFont="1" applyAlignment="1">
      <alignment horizontal="center"/>
    </xf>
    <xf numFmtId="0" fontId="20" fillId="9" borderId="0" xfId="0" applyFont="1" applyFill="1" applyAlignment="1">
      <alignment horizontal="left" vertical="center"/>
    </xf>
    <xf numFmtId="0" fontId="14" fillId="3" borderId="0" xfId="0" applyFont="1" applyFill="1" applyAlignment="1">
      <alignment horizontal="center" vertical="top" wrapText="1"/>
    </xf>
    <xf numFmtId="0" fontId="14" fillId="3" borderId="0" xfId="0" applyFont="1" applyFill="1" applyAlignment="1">
      <alignment horizontal="left" vertical="top" wrapText="1"/>
    </xf>
    <xf numFmtId="0" fontId="18" fillId="3" borderId="0" xfId="0" applyFont="1" applyFill="1" applyAlignment="1">
      <alignment horizontal="left" vertical="top" wrapText="1"/>
    </xf>
    <xf numFmtId="0" fontId="14" fillId="6" borderId="8" xfId="0" applyFont="1" applyFill="1" applyBorder="1" applyAlignment="1" applyProtection="1">
      <alignment horizontal="left" vertical="center"/>
      <protection locked="0"/>
    </xf>
    <xf numFmtId="0" fontId="14" fillId="6" borderId="9" xfId="0" applyFont="1" applyFill="1" applyBorder="1" applyAlignment="1" applyProtection="1">
      <alignment horizontal="left" vertical="center"/>
      <protection locked="0"/>
    </xf>
    <xf numFmtId="0" fontId="14" fillId="0" borderId="1" xfId="0" applyFont="1" applyBorder="1" applyAlignment="1" applyProtection="1">
      <alignment horizontal="center"/>
      <protection locked="0"/>
    </xf>
    <xf numFmtId="0" fontId="14" fillId="0" borderId="8"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6" borderId="1" xfId="0" applyFont="1" applyFill="1" applyBorder="1" applyAlignment="1" applyProtection="1">
      <alignment horizontal="left" vertical="center"/>
      <protection locked="0"/>
    </xf>
    <xf numFmtId="0" fontId="8" fillId="0" borderId="0" xfId="0" applyFont="1" applyAlignment="1">
      <alignment horizontal="left" wrapText="1"/>
    </xf>
    <xf numFmtId="0" fontId="8" fillId="0" borderId="2" xfId="0" applyFont="1" applyBorder="1" applyAlignment="1">
      <alignment horizontal="left" wrapText="1"/>
    </xf>
    <xf numFmtId="0" fontId="20" fillId="9" borderId="0" xfId="0" applyFont="1" applyFill="1" applyAlignment="1">
      <alignment horizontal="left"/>
    </xf>
    <xf numFmtId="0" fontId="13" fillId="9" borderId="3" xfId="0" applyFont="1" applyFill="1" applyBorder="1" applyAlignment="1">
      <alignment horizontal="left"/>
    </xf>
    <xf numFmtId="0" fontId="13" fillId="9" borderId="4" xfId="0" applyFont="1" applyFill="1" applyBorder="1" applyAlignment="1">
      <alignment horizontal="left"/>
    </xf>
    <xf numFmtId="0" fontId="12" fillId="10" borderId="0" xfId="0" applyFont="1" applyFill="1" applyAlignment="1">
      <alignment horizontal="left"/>
    </xf>
    <xf numFmtId="0" fontId="18" fillId="3" borderId="0" xfId="0" applyFont="1" applyFill="1" applyAlignment="1">
      <alignment horizontal="left" vertical="center" wrapText="1"/>
    </xf>
    <xf numFmtId="0" fontId="5" fillId="0" borderId="0" xfId="0" applyFont="1" applyAlignment="1">
      <alignment horizontal="left" vertical="center" wrapText="1"/>
    </xf>
    <xf numFmtId="0" fontId="14" fillId="0" borderId="0" xfId="0" applyFont="1" applyAlignment="1">
      <alignment horizontal="left"/>
    </xf>
    <xf numFmtId="0" fontId="6" fillId="2" borderId="0" xfId="0" applyFont="1" applyFill="1" applyAlignment="1">
      <alignment horizontal="left"/>
    </xf>
  </cellXfs>
  <cellStyles count="1">
    <cellStyle name="Normal" xfId="0" builtinId="0"/>
  </cellStyles>
  <dxfs count="300">
    <dxf>
      <font>
        <strike val="0"/>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FFFF99"/>
        </patternFill>
      </fill>
    </dxf>
    <dxf>
      <fill>
        <patternFill>
          <bgColor rgb="FF00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fill>
        <patternFill patternType="lightUp">
          <fgColor rgb="FFFF0000"/>
        </patternFill>
      </fill>
    </dxf>
    <dxf>
      <fill>
        <patternFill>
          <bgColor rgb="FFFFFF99"/>
        </patternFill>
      </fill>
    </dxf>
    <dxf>
      <fill>
        <patternFill>
          <bgColor rgb="FFFF0000"/>
        </patternFill>
      </fill>
    </dxf>
    <dxf>
      <fill>
        <patternFill>
          <bgColor rgb="FFFFFF99"/>
        </patternFill>
      </fill>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right/>
        <top/>
        <bottom/>
        <vertical/>
        <horizontal/>
      </border>
    </dxf>
    <dxf>
      <font>
        <color rgb="FFFF0000"/>
      </font>
      <fill>
        <patternFill>
          <bgColor rgb="FFFFC000"/>
        </patternFill>
      </fill>
    </dxf>
    <dxf>
      <font>
        <strike val="0"/>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FFFF99"/>
        </patternFill>
      </fill>
    </dxf>
    <dxf>
      <fill>
        <patternFill>
          <bgColor rgb="FF00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fill>
        <patternFill patternType="lightUp">
          <fgColor rgb="FFFF0000"/>
        </patternFill>
      </fill>
    </dxf>
    <dxf>
      <fill>
        <patternFill>
          <bgColor rgb="FFFFFF99"/>
        </patternFill>
      </fill>
    </dxf>
    <dxf>
      <fill>
        <patternFill>
          <bgColor rgb="FFFF0000"/>
        </patternFill>
      </fill>
    </dxf>
    <dxf>
      <fill>
        <patternFill>
          <bgColor rgb="FFFFFF99"/>
        </patternFill>
      </fill>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right/>
        <top/>
        <bottom/>
        <vertical/>
        <horizontal/>
      </border>
    </dxf>
    <dxf>
      <font>
        <color rgb="FFFF0000"/>
      </font>
      <fill>
        <patternFill>
          <bgColor rgb="FFFFC000"/>
        </patternFill>
      </fill>
    </dxf>
    <dxf>
      <font>
        <strike val="0"/>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FFFF99"/>
        </patternFill>
      </fill>
    </dxf>
    <dxf>
      <fill>
        <patternFill>
          <bgColor rgb="FF00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fill>
        <patternFill patternType="lightUp">
          <fgColor rgb="FFFF0000"/>
        </patternFill>
      </fill>
    </dxf>
    <dxf>
      <fill>
        <patternFill>
          <bgColor rgb="FFFFFF99"/>
        </patternFill>
      </fill>
    </dxf>
    <dxf>
      <fill>
        <patternFill>
          <bgColor rgb="FFFF0000"/>
        </patternFill>
      </fill>
    </dxf>
    <dxf>
      <fill>
        <patternFill>
          <bgColor rgb="FFFFFF99"/>
        </patternFill>
      </fill>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right/>
        <top/>
        <bottom/>
        <vertical/>
        <horizontal/>
      </border>
    </dxf>
    <dxf>
      <font>
        <color rgb="FFFF0000"/>
      </font>
      <fill>
        <patternFill>
          <bgColor rgb="FFFFC000"/>
        </patternFill>
      </fill>
    </dxf>
    <dxf>
      <font>
        <strike val="0"/>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FFFF99"/>
        </patternFill>
      </fill>
    </dxf>
    <dxf>
      <fill>
        <patternFill>
          <bgColor rgb="FF00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fill>
        <patternFill patternType="lightUp">
          <fgColor rgb="FFFF0000"/>
        </patternFill>
      </fill>
    </dxf>
    <dxf>
      <fill>
        <patternFill>
          <bgColor rgb="FFFFFF99"/>
        </patternFill>
      </fill>
    </dxf>
    <dxf>
      <fill>
        <patternFill>
          <bgColor rgb="FFFF0000"/>
        </patternFill>
      </fill>
    </dxf>
    <dxf>
      <fill>
        <patternFill>
          <bgColor rgb="FFFFFF99"/>
        </patternFill>
      </fill>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right/>
        <top/>
        <bottom/>
        <vertical/>
        <horizontal/>
      </border>
    </dxf>
    <dxf>
      <font>
        <color rgb="FFFF0000"/>
      </font>
      <fill>
        <patternFill>
          <bgColor rgb="FFFFC000"/>
        </patternFill>
      </fill>
    </dxf>
  </dxfs>
  <tableStyles count="0" defaultTableStyle="TableStyleMedium2" defaultPivotStyle="PivotStyleLight16"/>
  <colors>
    <mruColors>
      <color rgb="FFFFFF99"/>
      <color rgb="FF375623"/>
      <color rgb="FFFFFFCC"/>
      <color rgb="FFFFCCCC"/>
      <color rgb="FF008000"/>
      <color rgb="FF00FF00"/>
      <color rgb="FFE2EFDA"/>
      <color rgb="FF00CC00"/>
      <color rgb="FF66FF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frij.ch/wp-content/uploads/2026/02/StrataFRI-Aide-onglet-1b.mp4" TargetMode="External"/><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rij.ch/wp-content/uploads/2026/02/StrataFRI-Aide-onglet-1b.mp4" TargetMode="External"/><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s://www.frij.ch/wp-content/uploads/2026/02/StrataFRI-Aide-onglet-1b.mp4" TargetMode="External"/><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https://www.frij.ch/wp-content/uploads/2026/02/StrataFRI-Aide-onglet-1b.mp4" TargetMode="External"/><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34</xdr:row>
      <xdr:rowOff>85725</xdr:rowOff>
    </xdr:from>
    <xdr:to>
      <xdr:col>7</xdr:col>
      <xdr:colOff>117443</xdr:colOff>
      <xdr:row>52</xdr:row>
      <xdr:rowOff>55245</xdr:rowOff>
    </xdr:to>
    <xdr:pic>
      <xdr:nvPicPr>
        <xdr:cNvPr id="4" name="Image 3">
          <a:extLst>
            <a:ext uri="{FF2B5EF4-FFF2-40B4-BE49-F238E27FC236}">
              <a16:creationId xmlns:a16="http://schemas.microsoft.com/office/drawing/2014/main" id="{D528A4E1-3AFD-DB88-4E11-9A99A064805A}"/>
            </a:ext>
          </a:extLst>
        </xdr:cNvPr>
        <xdr:cNvPicPr>
          <a:picLocks noChangeAspect="1"/>
        </xdr:cNvPicPr>
      </xdr:nvPicPr>
      <xdr:blipFill>
        <a:blip xmlns:r="http://schemas.openxmlformats.org/officeDocument/2006/relationships" r:embed="rId1"/>
        <a:stretch>
          <a:fillRect/>
        </a:stretch>
      </xdr:blipFill>
      <xdr:spPr>
        <a:xfrm>
          <a:off x="47625" y="20869275"/>
          <a:ext cx="6565868" cy="2895600"/>
        </a:xfrm>
        <a:prstGeom prst="rect">
          <a:avLst/>
        </a:prstGeom>
      </xdr:spPr>
    </xdr:pic>
    <xdr:clientData/>
  </xdr:twoCellAnchor>
  <xdr:twoCellAnchor editAs="oneCell">
    <xdr:from>
      <xdr:col>3</xdr:col>
      <xdr:colOff>171450</xdr:colOff>
      <xdr:row>7</xdr:row>
      <xdr:rowOff>0</xdr:rowOff>
    </xdr:from>
    <xdr:to>
      <xdr:col>13</xdr:col>
      <xdr:colOff>1009763</xdr:colOff>
      <xdr:row>20</xdr:row>
      <xdr:rowOff>169546</xdr:rowOff>
    </xdr:to>
    <xdr:pic>
      <xdr:nvPicPr>
        <xdr:cNvPr id="5" name="Image 4">
          <a:extLst>
            <a:ext uri="{FF2B5EF4-FFF2-40B4-BE49-F238E27FC236}">
              <a16:creationId xmlns:a16="http://schemas.microsoft.com/office/drawing/2014/main" id="{BC147680-F951-474A-92E3-42613C97FC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1550" y="1152525"/>
          <a:ext cx="4657838" cy="2762251"/>
        </a:xfrm>
        <a:prstGeom prst="rect">
          <a:avLst/>
        </a:prstGeom>
      </xdr:spPr>
    </xdr:pic>
    <xdr:clientData/>
  </xdr:twoCellAnchor>
  <xdr:twoCellAnchor>
    <xdr:from>
      <xdr:col>3</xdr:col>
      <xdr:colOff>180975</xdr:colOff>
      <xdr:row>7</xdr:row>
      <xdr:rowOff>0</xdr:rowOff>
    </xdr:from>
    <xdr:to>
      <xdr:col>13</xdr:col>
      <xdr:colOff>1000125</xdr:colOff>
      <xdr:row>20</xdr:row>
      <xdr:rowOff>171449</xdr:rowOff>
    </xdr:to>
    <xdr:sp macro="" textlink="">
      <xdr:nvSpPr>
        <xdr:cNvPr id="6" name="Rectangle 5">
          <a:extLst>
            <a:ext uri="{FF2B5EF4-FFF2-40B4-BE49-F238E27FC236}">
              <a16:creationId xmlns:a16="http://schemas.microsoft.com/office/drawing/2014/main" id="{B647FEA4-4135-4575-B790-590D1993E0F3}"/>
            </a:ext>
          </a:extLst>
        </xdr:cNvPr>
        <xdr:cNvSpPr/>
      </xdr:nvSpPr>
      <xdr:spPr>
        <a:xfrm>
          <a:off x="4791075" y="1152525"/>
          <a:ext cx="4638675" cy="27527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6</xdr:col>
      <xdr:colOff>104775</xdr:colOff>
      <xdr:row>21</xdr:row>
      <xdr:rowOff>38100</xdr:rowOff>
    </xdr:from>
    <xdr:to>
      <xdr:col>13</xdr:col>
      <xdr:colOff>1005568</xdr:colOff>
      <xdr:row>22</xdr:row>
      <xdr:rowOff>110216</xdr:rowOff>
    </xdr:to>
    <xdr:sp macro="" textlink="">
      <xdr:nvSpPr>
        <xdr:cNvPr id="2" name="Rectangle : coins arrondis 1">
          <a:hlinkClick xmlns:r="http://schemas.openxmlformats.org/officeDocument/2006/relationships" r:id="rId3"/>
          <a:extLst>
            <a:ext uri="{FF2B5EF4-FFF2-40B4-BE49-F238E27FC236}">
              <a16:creationId xmlns:a16="http://schemas.microsoft.com/office/drawing/2014/main" id="{86A0A41C-9033-4C23-A2CA-36E7EAB4D452}"/>
            </a:ext>
          </a:extLst>
        </xdr:cNvPr>
        <xdr:cNvSpPr/>
      </xdr:nvSpPr>
      <xdr:spPr>
        <a:xfrm>
          <a:off x="6276975" y="3990975"/>
          <a:ext cx="3158218" cy="27214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compléter ce</a:t>
          </a:r>
          <a:r>
            <a:rPr lang="fr-CH" sz="1100" baseline="0"/>
            <a:t>t onglet</a:t>
          </a:r>
          <a:endParaRPr lang="fr-CH"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34</xdr:row>
      <xdr:rowOff>85725</xdr:rowOff>
    </xdr:from>
    <xdr:to>
      <xdr:col>7</xdr:col>
      <xdr:colOff>117443</xdr:colOff>
      <xdr:row>52</xdr:row>
      <xdr:rowOff>55245</xdr:rowOff>
    </xdr:to>
    <xdr:pic>
      <xdr:nvPicPr>
        <xdr:cNvPr id="2" name="Image 1">
          <a:extLst>
            <a:ext uri="{FF2B5EF4-FFF2-40B4-BE49-F238E27FC236}">
              <a16:creationId xmlns:a16="http://schemas.microsoft.com/office/drawing/2014/main" id="{F5E30AC4-2C92-46A0-BD03-D825E5EB7A04}"/>
            </a:ext>
          </a:extLst>
        </xdr:cNvPr>
        <xdr:cNvPicPr>
          <a:picLocks noChangeAspect="1"/>
        </xdr:cNvPicPr>
      </xdr:nvPicPr>
      <xdr:blipFill>
        <a:blip xmlns:r="http://schemas.openxmlformats.org/officeDocument/2006/relationships" r:embed="rId1"/>
        <a:stretch>
          <a:fillRect/>
        </a:stretch>
      </xdr:blipFill>
      <xdr:spPr>
        <a:xfrm>
          <a:off x="47625" y="6610350"/>
          <a:ext cx="6565868" cy="2884170"/>
        </a:xfrm>
        <a:prstGeom prst="rect">
          <a:avLst/>
        </a:prstGeom>
      </xdr:spPr>
    </xdr:pic>
    <xdr:clientData/>
  </xdr:twoCellAnchor>
  <xdr:twoCellAnchor editAs="oneCell">
    <xdr:from>
      <xdr:col>3</xdr:col>
      <xdr:colOff>171450</xdr:colOff>
      <xdr:row>7</xdr:row>
      <xdr:rowOff>0</xdr:rowOff>
    </xdr:from>
    <xdr:to>
      <xdr:col>13</xdr:col>
      <xdr:colOff>1009763</xdr:colOff>
      <xdr:row>20</xdr:row>
      <xdr:rowOff>169546</xdr:rowOff>
    </xdr:to>
    <xdr:pic>
      <xdr:nvPicPr>
        <xdr:cNvPr id="3" name="Image 2">
          <a:extLst>
            <a:ext uri="{FF2B5EF4-FFF2-40B4-BE49-F238E27FC236}">
              <a16:creationId xmlns:a16="http://schemas.microsoft.com/office/drawing/2014/main" id="{A50C0CE2-CAD6-495B-BE7D-F0D4B13F31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1550" y="1171575"/>
          <a:ext cx="4657838" cy="2750821"/>
        </a:xfrm>
        <a:prstGeom prst="rect">
          <a:avLst/>
        </a:prstGeom>
      </xdr:spPr>
    </xdr:pic>
    <xdr:clientData/>
  </xdr:twoCellAnchor>
  <xdr:twoCellAnchor>
    <xdr:from>
      <xdr:col>3</xdr:col>
      <xdr:colOff>180975</xdr:colOff>
      <xdr:row>7</xdr:row>
      <xdr:rowOff>0</xdr:rowOff>
    </xdr:from>
    <xdr:to>
      <xdr:col>13</xdr:col>
      <xdr:colOff>1000125</xdr:colOff>
      <xdr:row>20</xdr:row>
      <xdr:rowOff>171449</xdr:rowOff>
    </xdr:to>
    <xdr:sp macro="" textlink="">
      <xdr:nvSpPr>
        <xdr:cNvPr id="4" name="Rectangle 3">
          <a:extLst>
            <a:ext uri="{FF2B5EF4-FFF2-40B4-BE49-F238E27FC236}">
              <a16:creationId xmlns:a16="http://schemas.microsoft.com/office/drawing/2014/main" id="{CE4BA252-EBA3-46AD-A529-C3C210FA093A}"/>
            </a:ext>
          </a:extLst>
        </xdr:cNvPr>
        <xdr:cNvSpPr/>
      </xdr:nvSpPr>
      <xdr:spPr>
        <a:xfrm>
          <a:off x="4791075" y="1171575"/>
          <a:ext cx="4638675" cy="27527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6</xdr:col>
      <xdr:colOff>104775</xdr:colOff>
      <xdr:row>21</xdr:row>
      <xdr:rowOff>38100</xdr:rowOff>
    </xdr:from>
    <xdr:to>
      <xdr:col>13</xdr:col>
      <xdr:colOff>1005568</xdr:colOff>
      <xdr:row>22</xdr:row>
      <xdr:rowOff>110216</xdr:rowOff>
    </xdr:to>
    <xdr:sp macro="" textlink="">
      <xdr:nvSpPr>
        <xdr:cNvPr id="5" name="Rectangle : coins arrondis 4">
          <a:hlinkClick xmlns:r="http://schemas.openxmlformats.org/officeDocument/2006/relationships" r:id="rId3"/>
          <a:extLst>
            <a:ext uri="{FF2B5EF4-FFF2-40B4-BE49-F238E27FC236}">
              <a16:creationId xmlns:a16="http://schemas.microsoft.com/office/drawing/2014/main" id="{B43694B5-E84B-4F6B-9B9A-AEB996B97CAC}"/>
            </a:ext>
          </a:extLst>
        </xdr:cNvPr>
        <xdr:cNvSpPr/>
      </xdr:nvSpPr>
      <xdr:spPr>
        <a:xfrm>
          <a:off x="6276975" y="3990975"/>
          <a:ext cx="3158218" cy="27214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compléter ce</a:t>
          </a:r>
          <a:r>
            <a:rPr lang="fr-CH" sz="1100" baseline="0"/>
            <a:t>t onglet</a:t>
          </a:r>
          <a:endParaRPr lang="fr-CH"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34</xdr:row>
      <xdr:rowOff>85725</xdr:rowOff>
    </xdr:from>
    <xdr:to>
      <xdr:col>7</xdr:col>
      <xdr:colOff>117443</xdr:colOff>
      <xdr:row>52</xdr:row>
      <xdr:rowOff>55245</xdr:rowOff>
    </xdr:to>
    <xdr:pic>
      <xdr:nvPicPr>
        <xdr:cNvPr id="2" name="Image 1">
          <a:extLst>
            <a:ext uri="{FF2B5EF4-FFF2-40B4-BE49-F238E27FC236}">
              <a16:creationId xmlns:a16="http://schemas.microsoft.com/office/drawing/2014/main" id="{CCAFE56B-41EB-4C18-A78A-4383FEF12935}"/>
            </a:ext>
          </a:extLst>
        </xdr:cNvPr>
        <xdr:cNvPicPr>
          <a:picLocks noChangeAspect="1"/>
        </xdr:cNvPicPr>
      </xdr:nvPicPr>
      <xdr:blipFill>
        <a:blip xmlns:r="http://schemas.openxmlformats.org/officeDocument/2006/relationships" r:embed="rId1"/>
        <a:stretch>
          <a:fillRect/>
        </a:stretch>
      </xdr:blipFill>
      <xdr:spPr>
        <a:xfrm>
          <a:off x="47625" y="6610350"/>
          <a:ext cx="6565868" cy="2884170"/>
        </a:xfrm>
        <a:prstGeom prst="rect">
          <a:avLst/>
        </a:prstGeom>
      </xdr:spPr>
    </xdr:pic>
    <xdr:clientData/>
  </xdr:twoCellAnchor>
  <xdr:twoCellAnchor editAs="oneCell">
    <xdr:from>
      <xdr:col>3</xdr:col>
      <xdr:colOff>171450</xdr:colOff>
      <xdr:row>7</xdr:row>
      <xdr:rowOff>0</xdr:rowOff>
    </xdr:from>
    <xdr:to>
      <xdr:col>13</xdr:col>
      <xdr:colOff>1009763</xdr:colOff>
      <xdr:row>20</xdr:row>
      <xdr:rowOff>169546</xdr:rowOff>
    </xdr:to>
    <xdr:pic>
      <xdr:nvPicPr>
        <xdr:cNvPr id="3" name="Image 2">
          <a:extLst>
            <a:ext uri="{FF2B5EF4-FFF2-40B4-BE49-F238E27FC236}">
              <a16:creationId xmlns:a16="http://schemas.microsoft.com/office/drawing/2014/main" id="{B45B7682-E6EF-4F31-8BC0-66F71CF25B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1550" y="1171575"/>
          <a:ext cx="4657838" cy="2750821"/>
        </a:xfrm>
        <a:prstGeom prst="rect">
          <a:avLst/>
        </a:prstGeom>
      </xdr:spPr>
    </xdr:pic>
    <xdr:clientData/>
  </xdr:twoCellAnchor>
  <xdr:twoCellAnchor>
    <xdr:from>
      <xdr:col>3</xdr:col>
      <xdr:colOff>180975</xdr:colOff>
      <xdr:row>7</xdr:row>
      <xdr:rowOff>0</xdr:rowOff>
    </xdr:from>
    <xdr:to>
      <xdr:col>13</xdr:col>
      <xdr:colOff>1000125</xdr:colOff>
      <xdr:row>20</xdr:row>
      <xdr:rowOff>171449</xdr:rowOff>
    </xdr:to>
    <xdr:sp macro="" textlink="">
      <xdr:nvSpPr>
        <xdr:cNvPr id="4" name="Rectangle 3">
          <a:extLst>
            <a:ext uri="{FF2B5EF4-FFF2-40B4-BE49-F238E27FC236}">
              <a16:creationId xmlns:a16="http://schemas.microsoft.com/office/drawing/2014/main" id="{2AA08D35-CDC3-4EDF-AA6D-F7A69D668963}"/>
            </a:ext>
          </a:extLst>
        </xdr:cNvPr>
        <xdr:cNvSpPr/>
      </xdr:nvSpPr>
      <xdr:spPr>
        <a:xfrm>
          <a:off x="4791075" y="1171575"/>
          <a:ext cx="4638675" cy="27527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6</xdr:col>
      <xdr:colOff>104775</xdr:colOff>
      <xdr:row>21</xdr:row>
      <xdr:rowOff>38100</xdr:rowOff>
    </xdr:from>
    <xdr:to>
      <xdr:col>13</xdr:col>
      <xdr:colOff>1005568</xdr:colOff>
      <xdr:row>22</xdr:row>
      <xdr:rowOff>110216</xdr:rowOff>
    </xdr:to>
    <xdr:sp macro="" textlink="">
      <xdr:nvSpPr>
        <xdr:cNvPr id="5" name="Rectangle : coins arrondis 4">
          <a:hlinkClick xmlns:r="http://schemas.openxmlformats.org/officeDocument/2006/relationships" r:id="rId3"/>
          <a:extLst>
            <a:ext uri="{FF2B5EF4-FFF2-40B4-BE49-F238E27FC236}">
              <a16:creationId xmlns:a16="http://schemas.microsoft.com/office/drawing/2014/main" id="{066D1E94-2667-42A0-B975-1B800BBBCCB6}"/>
            </a:ext>
          </a:extLst>
        </xdr:cNvPr>
        <xdr:cNvSpPr/>
      </xdr:nvSpPr>
      <xdr:spPr>
        <a:xfrm>
          <a:off x="6276975" y="3990975"/>
          <a:ext cx="3158218" cy="27214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compléter ce</a:t>
          </a:r>
          <a:r>
            <a:rPr lang="fr-CH" sz="1100" baseline="0"/>
            <a:t>t onglet</a:t>
          </a:r>
          <a:endParaRPr lang="fr-CH"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34</xdr:row>
      <xdr:rowOff>85725</xdr:rowOff>
    </xdr:from>
    <xdr:to>
      <xdr:col>7</xdr:col>
      <xdr:colOff>117443</xdr:colOff>
      <xdr:row>52</xdr:row>
      <xdr:rowOff>55245</xdr:rowOff>
    </xdr:to>
    <xdr:pic>
      <xdr:nvPicPr>
        <xdr:cNvPr id="2" name="Image 1">
          <a:extLst>
            <a:ext uri="{FF2B5EF4-FFF2-40B4-BE49-F238E27FC236}">
              <a16:creationId xmlns:a16="http://schemas.microsoft.com/office/drawing/2014/main" id="{D4569910-095D-4E62-911E-EE7A7666F7EC}"/>
            </a:ext>
          </a:extLst>
        </xdr:cNvPr>
        <xdr:cNvPicPr>
          <a:picLocks noChangeAspect="1"/>
        </xdr:cNvPicPr>
      </xdr:nvPicPr>
      <xdr:blipFill>
        <a:blip xmlns:r="http://schemas.openxmlformats.org/officeDocument/2006/relationships" r:embed="rId1"/>
        <a:stretch>
          <a:fillRect/>
        </a:stretch>
      </xdr:blipFill>
      <xdr:spPr>
        <a:xfrm>
          <a:off x="47625" y="6610350"/>
          <a:ext cx="6565868" cy="2884170"/>
        </a:xfrm>
        <a:prstGeom prst="rect">
          <a:avLst/>
        </a:prstGeom>
      </xdr:spPr>
    </xdr:pic>
    <xdr:clientData/>
  </xdr:twoCellAnchor>
  <xdr:twoCellAnchor editAs="oneCell">
    <xdr:from>
      <xdr:col>3</xdr:col>
      <xdr:colOff>171450</xdr:colOff>
      <xdr:row>7</xdr:row>
      <xdr:rowOff>0</xdr:rowOff>
    </xdr:from>
    <xdr:to>
      <xdr:col>13</xdr:col>
      <xdr:colOff>1009763</xdr:colOff>
      <xdr:row>20</xdr:row>
      <xdr:rowOff>169546</xdr:rowOff>
    </xdr:to>
    <xdr:pic>
      <xdr:nvPicPr>
        <xdr:cNvPr id="3" name="Image 2">
          <a:extLst>
            <a:ext uri="{FF2B5EF4-FFF2-40B4-BE49-F238E27FC236}">
              <a16:creationId xmlns:a16="http://schemas.microsoft.com/office/drawing/2014/main" id="{A3D708D9-F672-44EF-87AD-FF74BC68E4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1550" y="1171575"/>
          <a:ext cx="4657838" cy="2750821"/>
        </a:xfrm>
        <a:prstGeom prst="rect">
          <a:avLst/>
        </a:prstGeom>
      </xdr:spPr>
    </xdr:pic>
    <xdr:clientData/>
  </xdr:twoCellAnchor>
  <xdr:twoCellAnchor>
    <xdr:from>
      <xdr:col>3</xdr:col>
      <xdr:colOff>180975</xdr:colOff>
      <xdr:row>7</xdr:row>
      <xdr:rowOff>0</xdr:rowOff>
    </xdr:from>
    <xdr:to>
      <xdr:col>13</xdr:col>
      <xdr:colOff>1000125</xdr:colOff>
      <xdr:row>20</xdr:row>
      <xdr:rowOff>171449</xdr:rowOff>
    </xdr:to>
    <xdr:sp macro="" textlink="">
      <xdr:nvSpPr>
        <xdr:cNvPr id="4" name="Rectangle 3">
          <a:extLst>
            <a:ext uri="{FF2B5EF4-FFF2-40B4-BE49-F238E27FC236}">
              <a16:creationId xmlns:a16="http://schemas.microsoft.com/office/drawing/2014/main" id="{9BA4A668-6E9E-4DEC-A993-8CBD113FB1C5}"/>
            </a:ext>
          </a:extLst>
        </xdr:cNvPr>
        <xdr:cNvSpPr/>
      </xdr:nvSpPr>
      <xdr:spPr>
        <a:xfrm>
          <a:off x="4791075" y="1171575"/>
          <a:ext cx="4638675" cy="27527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6</xdr:col>
      <xdr:colOff>104775</xdr:colOff>
      <xdr:row>21</xdr:row>
      <xdr:rowOff>38100</xdr:rowOff>
    </xdr:from>
    <xdr:to>
      <xdr:col>13</xdr:col>
      <xdr:colOff>1005568</xdr:colOff>
      <xdr:row>22</xdr:row>
      <xdr:rowOff>110216</xdr:rowOff>
    </xdr:to>
    <xdr:sp macro="" textlink="">
      <xdr:nvSpPr>
        <xdr:cNvPr id="5" name="Rectangle : coins arrondis 4">
          <a:hlinkClick xmlns:r="http://schemas.openxmlformats.org/officeDocument/2006/relationships" r:id="rId3"/>
          <a:extLst>
            <a:ext uri="{FF2B5EF4-FFF2-40B4-BE49-F238E27FC236}">
              <a16:creationId xmlns:a16="http://schemas.microsoft.com/office/drawing/2014/main" id="{EE9AC41C-3438-4CCC-A841-FE61D6A57BB2}"/>
            </a:ext>
          </a:extLst>
        </xdr:cNvPr>
        <xdr:cNvSpPr/>
      </xdr:nvSpPr>
      <xdr:spPr>
        <a:xfrm>
          <a:off x="6276975" y="3990975"/>
          <a:ext cx="3158218" cy="27214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compléter ce</a:t>
          </a:r>
          <a:r>
            <a:rPr lang="fr-CH" sz="1100" baseline="0"/>
            <a:t>t onglet</a:t>
          </a:r>
          <a:endParaRPr lang="fr-CH" sz="1100"/>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FD70A-2D9D-4E57-AC65-D88CBE78C1E8}">
  <dimension ref="A1:AO159"/>
  <sheetViews>
    <sheetView showGridLines="0" tabSelected="1" workbookViewId="0">
      <selection activeCell="B2" sqref="B2"/>
    </sheetView>
  </sheetViews>
  <sheetFormatPr baseColWidth="10" defaultColWidth="8.109375" defaultRowHeight="12" customHeight="1" zeroHeight="1" x14ac:dyDescent="0.25"/>
  <cols>
    <col min="1" max="1" width="23.44140625" style="3" customWidth="1"/>
    <col min="2" max="2" width="45" style="3" customWidth="1"/>
    <col min="3" max="3" width="0.6640625" style="3" customWidth="1"/>
    <col min="4" max="4" width="17.88671875" style="3" customWidth="1"/>
    <col min="5" max="5" width="0.6640625" style="3" customWidth="1"/>
    <col min="6" max="10" width="4.88671875" style="3" customWidth="1"/>
    <col min="11" max="11" width="0.6640625" style="3" customWidth="1"/>
    <col min="12" max="12" width="13" style="12" customWidth="1"/>
    <col min="13" max="13" width="0.6640625" style="12" customWidth="1"/>
    <col min="14" max="14" width="15.33203125" style="12" customWidth="1"/>
    <col min="15" max="15" width="0.6640625" style="16" customWidth="1"/>
    <col min="16" max="16" width="4.44140625" style="3" customWidth="1"/>
    <col min="17" max="17" width="94.88671875" style="3" customWidth="1"/>
    <col min="18" max="18" width="1.44140625" style="3" customWidth="1"/>
    <col min="19" max="19" width="10.88671875" style="3" customWidth="1"/>
    <col min="20" max="20" width="94.88671875" style="3" customWidth="1"/>
    <col min="21" max="24" width="10.88671875" style="3" customWidth="1"/>
    <col min="25" max="25" width="2.88671875" style="3" customWidth="1"/>
    <col min="26" max="28" width="10.88671875" style="3" customWidth="1"/>
    <col min="29" max="29" width="2.88671875" style="3" customWidth="1"/>
    <col min="30" max="30" width="8.109375" style="3" customWidth="1"/>
    <col min="31" max="33" width="13.33203125" style="10" customWidth="1"/>
    <col min="34" max="34" width="63.5546875" style="3" customWidth="1"/>
    <col min="35" max="37" width="8.109375" style="3" customWidth="1"/>
    <col min="38" max="38" width="55.109375" style="3" customWidth="1"/>
    <col min="39" max="39" width="8.109375" style="3" customWidth="1"/>
    <col min="40" max="41" width="8.109375" style="3" hidden="1" customWidth="1"/>
    <col min="42" max="16383" width="8.109375" style="3" customWidth="1"/>
    <col min="16384" max="16384" width="8.109375" style="3"/>
  </cols>
  <sheetData>
    <row r="1" spans="1:40" s="38" customFormat="1" ht="4.5" customHeight="1" x14ac:dyDescent="0.3">
      <c r="L1" s="39"/>
      <c r="M1" s="39"/>
      <c r="N1" s="39"/>
      <c r="O1" s="15"/>
      <c r="AE1" s="43"/>
      <c r="AF1" s="43"/>
      <c r="AG1" s="43"/>
    </row>
    <row r="2" spans="1:40" s="40" customFormat="1" ht="15" customHeight="1" x14ac:dyDescent="0.3">
      <c r="A2" s="61" t="s">
        <v>235</v>
      </c>
      <c r="B2" s="62"/>
      <c r="C2" s="38"/>
      <c r="D2" s="38"/>
      <c r="E2" s="38"/>
      <c r="F2" s="38"/>
      <c r="G2" s="3"/>
      <c r="H2"/>
      <c r="I2"/>
      <c r="J2" s="6"/>
      <c r="K2" s="6"/>
      <c r="L2" s="41" t="s">
        <v>207</v>
      </c>
      <c r="M2" s="6"/>
      <c r="N2" s="20" t="s">
        <v>152</v>
      </c>
      <c r="O2" s="15"/>
      <c r="Q2" s="38"/>
      <c r="AE2" s="42"/>
      <c r="AF2" s="42"/>
      <c r="AG2" s="42"/>
    </row>
    <row r="3" spans="1:40" s="38" customFormat="1" ht="7.5" customHeight="1" x14ac:dyDescent="0.3">
      <c r="L3" s="39"/>
      <c r="M3" s="39"/>
      <c r="N3" s="39"/>
      <c r="O3" s="15"/>
      <c r="AE3" s="43"/>
      <c r="AF3" s="43"/>
      <c r="AG3" s="43"/>
    </row>
    <row r="4" spans="1:40" customFormat="1" ht="26.25" customHeight="1" x14ac:dyDescent="0.55000000000000004">
      <c r="A4" s="35" t="s">
        <v>208</v>
      </c>
      <c r="B4" s="36"/>
      <c r="C4" s="37"/>
      <c r="D4" s="37"/>
      <c r="E4" s="37"/>
      <c r="F4" s="37"/>
      <c r="G4" s="37"/>
      <c r="H4" s="37"/>
      <c r="I4" s="37"/>
      <c r="J4" s="37"/>
      <c r="K4" s="37"/>
      <c r="L4" s="37"/>
      <c r="M4" s="37"/>
      <c r="N4" s="37"/>
      <c r="O4" s="15"/>
      <c r="Q4" s="3"/>
      <c r="AE4" s="5"/>
      <c r="AF4" s="5"/>
      <c r="AG4" s="5"/>
    </row>
    <row r="5" spans="1:40" s="6" customFormat="1" ht="4.5" customHeight="1" x14ac:dyDescent="0.3">
      <c r="D5" s="17"/>
      <c r="E5" s="17"/>
      <c r="F5" s="17"/>
      <c r="G5" s="17"/>
      <c r="H5" s="17"/>
      <c r="I5" s="17"/>
      <c r="J5" s="17"/>
      <c r="K5" s="17"/>
      <c r="L5" s="17"/>
      <c r="M5" s="17"/>
      <c r="N5" s="17"/>
      <c r="O5" s="18"/>
      <c r="Q5" s="17"/>
      <c r="AE5" s="19"/>
      <c r="AF5" s="19"/>
      <c r="AG5" s="19"/>
    </row>
    <row r="6" spans="1:40" customFormat="1" ht="18" x14ac:dyDescent="0.35">
      <c r="A6" s="91" t="s">
        <v>209</v>
      </c>
      <c r="B6" s="91"/>
      <c r="C6" s="91"/>
      <c r="D6" s="91"/>
      <c r="E6" s="91"/>
      <c r="F6" s="91"/>
      <c r="G6" s="91"/>
      <c r="H6" s="91"/>
      <c r="I6" s="91"/>
      <c r="J6" s="91"/>
      <c r="K6" s="91"/>
      <c r="L6" s="91"/>
      <c r="M6" s="91"/>
      <c r="N6" s="91"/>
      <c r="O6" s="15"/>
      <c r="Q6" s="2" t="str">
        <f>A7</f>
        <v>Quelles sont mes principales valeurs ?</v>
      </c>
      <c r="T6" s="2" t="str">
        <f>A20</f>
        <v>Quelles sont mes principales forces ?</v>
      </c>
      <c r="AE6" s="5"/>
      <c r="AF6" s="5"/>
      <c r="AG6" s="5"/>
    </row>
    <row r="7" spans="1:40" customFormat="1" ht="15.75" customHeight="1" thickBot="1" x14ac:dyDescent="0.35">
      <c r="A7" s="44" t="s">
        <v>178</v>
      </c>
      <c r="B7" s="45"/>
      <c r="C7" s="7"/>
      <c r="I7" s="1"/>
      <c r="O7" s="15"/>
      <c r="Q7" s="86" t="s">
        <v>226</v>
      </c>
      <c r="T7" s="86" t="s">
        <v>225</v>
      </c>
      <c r="AE7" s="5"/>
      <c r="AF7" s="5"/>
      <c r="AG7" s="5"/>
      <c r="AH7" s="3"/>
      <c r="AK7" s="3"/>
      <c r="AL7" s="3"/>
    </row>
    <row r="8" spans="1:40" customFormat="1" ht="15.75" customHeight="1" thickBot="1" x14ac:dyDescent="0.35">
      <c r="A8" s="89" t="str">
        <f>IF(AH9&lt;&gt;"",AH9,IF(Q9&lt;&gt;"",Q9,""))</f>
        <v/>
      </c>
      <c r="B8" s="90"/>
      <c r="O8" s="15"/>
      <c r="Q8" s="87"/>
      <c r="R8" s="3"/>
      <c r="T8" s="87"/>
      <c r="AE8" s="5"/>
      <c r="AF8" s="5"/>
      <c r="AG8" s="23"/>
      <c r="AH8" s="24" t="str">
        <f>Q6</f>
        <v>Quelles sont mes principales valeurs ?</v>
      </c>
      <c r="AI8" s="3"/>
      <c r="AJ8" s="3"/>
      <c r="AK8" s="24" t="str">
        <f>T6</f>
        <v>Quelles sont mes principales forces ?</v>
      </c>
      <c r="AL8" s="8"/>
    </row>
    <row r="9" spans="1:40" customFormat="1" ht="15.75" customHeight="1" thickBot="1" x14ac:dyDescent="0.35">
      <c r="A9" s="89" t="str">
        <f t="shared" ref="A9:A10" si="0">IF(AH10&lt;&gt;"",AH10,IF(Q10&lt;&gt;"",Q10,""))</f>
        <v/>
      </c>
      <c r="B9" s="90"/>
      <c r="O9" s="15"/>
      <c r="Q9" s="14"/>
      <c r="R9" s="3"/>
      <c r="T9" s="14"/>
      <c r="AE9" s="5"/>
      <c r="AF9" s="5"/>
      <c r="AG9" s="23"/>
      <c r="AH9" s="25" t="str">
        <f>IF(J53="","",J53)</f>
        <v/>
      </c>
      <c r="AI9" s="3"/>
      <c r="AJ9" s="3"/>
      <c r="AK9" s="26">
        <v>1</v>
      </c>
      <c r="AL9" s="27" t="str">
        <f>IFERROR(VLOOKUP(AK9,$AF$95:$AH$158,3,FALSE),"")</f>
        <v/>
      </c>
    </row>
    <row r="10" spans="1:40" customFormat="1" ht="15.75" customHeight="1" thickBot="1" x14ac:dyDescent="0.35">
      <c r="A10" s="89" t="str">
        <f t="shared" si="0"/>
        <v/>
      </c>
      <c r="B10" s="90"/>
      <c r="O10" s="15"/>
      <c r="Q10" s="14"/>
      <c r="R10" s="3"/>
      <c r="T10" s="14"/>
      <c r="V10" s="2"/>
      <c r="Z10" s="2"/>
      <c r="AE10" s="5"/>
      <c r="AF10" s="5"/>
      <c r="AG10" s="23"/>
      <c r="AH10" s="25" t="str">
        <f>IF(J54="","",J54)</f>
        <v/>
      </c>
      <c r="AI10" s="3"/>
      <c r="AJ10" s="3"/>
      <c r="AK10" s="26">
        <v>2</v>
      </c>
      <c r="AL10" s="27" t="str">
        <f>IFERROR(VLOOKUP(AK10,$AF$95:$AH$158,3,FALSE),"")</f>
        <v/>
      </c>
      <c r="AM10" s="3"/>
      <c r="AN10" s="3"/>
    </row>
    <row r="11" spans="1:40" customFormat="1" ht="14.4" x14ac:dyDescent="0.3">
      <c r="A11" s="46"/>
      <c r="B11" s="46"/>
      <c r="O11" s="15"/>
      <c r="Q11" s="14"/>
      <c r="R11" s="3"/>
      <c r="T11" s="14"/>
      <c r="AE11" s="5"/>
      <c r="AF11" s="5"/>
      <c r="AG11" s="10"/>
      <c r="AH11" s="25" t="str">
        <f>IF(J55="","",J55)</f>
        <v/>
      </c>
      <c r="AI11" s="3"/>
      <c r="AJ11" s="3"/>
      <c r="AK11" s="26">
        <v>3</v>
      </c>
      <c r="AL11" s="27" t="str">
        <f>IFERROR(VLOOKUP(AK11,$AF$95:$AH$158,3,FALSE),"")</f>
        <v/>
      </c>
      <c r="AM11" s="3"/>
      <c r="AN11" s="3"/>
    </row>
    <row r="12" spans="1:40" customFormat="1" ht="15" thickBot="1" x14ac:dyDescent="0.35">
      <c r="A12" s="44" t="s">
        <v>179</v>
      </c>
      <c r="B12" s="46"/>
      <c r="O12" s="15"/>
      <c r="R12" s="3"/>
      <c r="AE12" s="5"/>
      <c r="AF12" s="5"/>
      <c r="AG12" s="10"/>
      <c r="AH12" s="3"/>
      <c r="AI12" s="3"/>
      <c r="AJ12" s="3"/>
      <c r="AK12" s="26">
        <v>4</v>
      </c>
      <c r="AL12" s="27" t="str">
        <f>IFERROR(VLOOKUP(AK12,$AF$95:$AH$158,3,FALSE),"")</f>
        <v/>
      </c>
      <c r="AM12" s="3"/>
      <c r="AN12" s="3"/>
    </row>
    <row r="13" spans="1:40" customFormat="1" ht="15.75" customHeight="1" thickBot="1" x14ac:dyDescent="0.35">
      <c r="A13" s="89" t="str">
        <f>IF(AH16&lt;&gt;"",AH16,IF(Q16&lt;&gt;"",Q16,""))</f>
        <v/>
      </c>
      <c r="B13" s="90"/>
      <c r="O13" s="15"/>
      <c r="Q13" s="2" t="str">
        <f>A12</f>
        <v>Quels sont mes buts professionnels ?</v>
      </c>
      <c r="R13" s="3"/>
      <c r="T13" s="2" t="str">
        <f>A26</f>
        <v>Quelles sont mes principales faiblesses ?</v>
      </c>
      <c r="AE13" s="5"/>
      <c r="AF13" s="5"/>
      <c r="AG13" s="10"/>
      <c r="AH13" s="3"/>
      <c r="AI13" s="3"/>
      <c r="AJ13" s="3"/>
      <c r="AK13" s="3"/>
      <c r="AL13" s="3"/>
      <c r="AM13" s="3"/>
      <c r="AN13" s="3"/>
    </row>
    <row r="14" spans="1:40" customFormat="1" ht="15.75" customHeight="1" thickBot="1" x14ac:dyDescent="0.35">
      <c r="A14" s="89" t="str">
        <f t="shared" ref="A14:A18" si="1">IF(AH17&lt;&gt;"",AH17,IF(Q17&lt;&gt;"",Q17,""))</f>
        <v/>
      </c>
      <c r="B14" s="90"/>
      <c r="O14" s="15"/>
      <c r="Q14" s="86" t="s">
        <v>224</v>
      </c>
      <c r="R14" s="3"/>
      <c r="T14" s="86" t="s">
        <v>227</v>
      </c>
      <c r="AE14" s="5"/>
      <c r="AF14" s="5"/>
      <c r="AG14" s="10"/>
      <c r="AH14" s="3"/>
      <c r="AI14" s="3"/>
      <c r="AJ14" s="3"/>
      <c r="AK14" s="3"/>
      <c r="AL14" s="3"/>
      <c r="AM14" s="3"/>
      <c r="AN14" s="3"/>
    </row>
    <row r="15" spans="1:40" customFormat="1" ht="15.75" customHeight="1" thickBot="1" x14ac:dyDescent="0.35">
      <c r="A15" s="89" t="str">
        <f t="shared" si="1"/>
        <v/>
      </c>
      <c r="B15" s="90"/>
      <c r="O15" s="15"/>
      <c r="Q15" s="87"/>
      <c r="R15" s="3"/>
      <c r="T15" s="87"/>
      <c r="AE15" s="5"/>
      <c r="AF15" s="5"/>
      <c r="AG15" s="28"/>
      <c r="AH15" s="29" t="str">
        <f>Q13</f>
        <v>Quels sont mes buts professionnels ?</v>
      </c>
      <c r="AI15" s="3"/>
      <c r="AJ15" s="3"/>
      <c r="AK15" s="24" t="str">
        <f>T13</f>
        <v>Quelles sont mes principales faiblesses ?</v>
      </c>
      <c r="AL15" s="8"/>
      <c r="AM15" s="3"/>
      <c r="AN15" s="3"/>
    </row>
    <row r="16" spans="1:40" customFormat="1" ht="15.75" customHeight="1" thickBot="1" x14ac:dyDescent="0.35">
      <c r="A16" s="89" t="str">
        <f t="shared" si="1"/>
        <v/>
      </c>
      <c r="B16" s="90"/>
      <c r="O16" s="15"/>
      <c r="Q16" s="14"/>
      <c r="T16" s="14"/>
      <c r="AE16" s="5"/>
      <c r="AF16" s="5"/>
      <c r="AG16" s="26">
        <v>1</v>
      </c>
      <c r="AH16" s="27" t="str">
        <f t="shared" ref="AH16:AH21" si="2">IFERROR(VLOOKUP(AG16,$AG$59:$AH$89,2,FALSE),"")</f>
        <v/>
      </c>
      <c r="AK16" s="26">
        <v>1</v>
      </c>
      <c r="AL16" s="27" t="str">
        <f>IFERROR(VLOOKUP(AK16,$AG$95:$AH$159,2,FALSE),"")</f>
        <v/>
      </c>
      <c r="AM16" s="3"/>
      <c r="AN16" s="3"/>
    </row>
    <row r="17" spans="1:40" customFormat="1" ht="15.75" customHeight="1" thickBot="1" x14ac:dyDescent="0.35">
      <c r="A17" s="89" t="str">
        <f t="shared" si="1"/>
        <v/>
      </c>
      <c r="B17" s="90"/>
      <c r="O17" s="15"/>
      <c r="Q17" s="14"/>
      <c r="T17" s="14"/>
      <c r="AE17" s="5"/>
      <c r="AF17" s="5"/>
      <c r="AG17" s="26">
        <v>2</v>
      </c>
      <c r="AH17" s="27" t="str">
        <f t="shared" si="2"/>
        <v/>
      </c>
      <c r="AK17" s="26">
        <v>2</v>
      </c>
      <c r="AL17" s="27" t="str">
        <f>IFERROR(VLOOKUP(AK17,$AG$95:$AH$159,2,FALSE),"")</f>
        <v/>
      </c>
      <c r="AM17" s="3"/>
      <c r="AN17" s="3"/>
    </row>
    <row r="18" spans="1:40" customFormat="1" ht="15.75" customHeight="1" thickBot="1" x14ac:dyDescent="0.35">
      <c r="A18" s="89" t="str">
        <f t="shared" si="1"/>
        <v/>
      </c>
      <c r="B18" s="90"/>
      <c r="O18" s="15"/>
      <c r="Q18" s="14"/>
      <c r="T18" s="14"/>
      <c r="V18" s="2"/>
      <c r="Z18" s="2"/>
      <c r="AE18" s="5"/>
      <c r="AF18" s="5"/>
      <c r="AG18" s="26">
        <v>3</v>
      </c>
      <c r="AH18" s="27" t="str">
        <f t="shared" si="2"/>
        <v/>
      </c>
      <c r="AK18" s="26">
        <v>3</v>
      </c>
      <c r="AL18" s="27" t="str">
        <f>IFERROR(VLOOKUP(AK18,$AG$95:$AH$159,2,FALSE),"")</f>
        <v/>
      </c>
      <c r="AM18" s="3"/>
      <c r="AN18" s="3"/>
    </row>
    <row r="19" spans="1:40" customFormat="1" ht="15" customHeight="1" x14ac:dyDescent="0.3">
      <c r="A19" s="48"/>
      <c r="B19" s="48"/>
      <c r="O19" s="15"/>
      <c r="Q19" s="14"/>
      <c r="V19" s="2"/>
      <c r="Z19" s="2"/>
      <c r="AE19" s="5"/>
      <c r="AF19" s="5"/>
      <c r="AG19" s="26">
        <v>4</v>
      </c>
      <c r="AH19" s="27" t="str">
        <f t="shared" si="2"/>
        <v/>
      </c>
      <c r="AK19" s="26">
        <v>4</v>
      </c>
      <c r="AL19" s="27" t="str">
        <f>IFERROR(VLOOKUP(AK19,$AG$95:$AH$159,2,FALSE),"")</f>
        <v/>
      </c>
      <c r="AM19" s="3"/>
      <c r="AN19" s="3"/>
    </row>
    <row r="20" spans="1:40" customFormat="1" ht="15" thickBot="1" x14ac:dyDescent="0.35">
      <c r="A20" s="44" t="s">
        <v>180</v>
      </c>
      <c r="B20" s="46"/>
      <c r="O20" s="15"/>
      <c r="Q20" s="14"/>
      <c r="AE20" s="5"/>
      <c r="AF20" s="5"/>
      <c r="AG20" s="26">
        <v>5</v>
      </c>
      <c r="AH20" s="27" t="str">
        <f t="shared" si="2"/>
        <v/>
      </c>
    </row>
    <row r="21" spans="1:40" customFormat="1" ht="15.75" customHeight="1" thickBot="1" x14ac:dyDescent="0.35">
      <c r="A21" s="89" t="str">
        <f>IF(AL9&lt;&gt;"",AL9,IF(T9&lt;&gt;"",T9,""))</f>
        <v/>
      </c>
      <c r="B21" s="90"/>
      <c r="O21" s="15"/>
      <c r="Q21" s="14"/>
      <c r="AE21" s="5"/>
      <c r="AF21" s="5"/>
      <c r="AG21" s="26">
        <v>6</v>
      </c>
      <c r="AH21" s="27" t="str">
        <f t="shared" si="2"/>
        <v/>
      </c>
    </row>
    <row r="22" spans="1:40" customFormat="1" ht="15.75" customHeight="1" thickBot="1" x14ac:dyDescent="0.35">
      <c r="A22" s="89" t="str">
        <f t="shared" ref="A22:A24" si="3">IF(AL10&lt;&gt;"",AL10,IF(T10&lt;&gt;"",T10,""))</f>
        <v/>
      </c>
      <c r="B22" s="90"/>
      <c r="O22" s="15"/>
      <c r="Q22" s="3"/>
      <c r="AE22" s="5"/>
      <c r="AF22" s="5"/>
      <c r="AG22" s="10"/>
      <c r="AH22" s="3"/>
    </row>
    <row r="23" spans="1:40" customFormat="1" ht="15.75" customHeight="1" thickBot="1" x14ac:dyDescent="0.35">
      <c r="A23" s="89" t="str">
        <f t="shared" si="3"/>
        <v/>
      </c>
      <c r="B23" s="90"/>
      <c r="J23" s="3"/>
      <c r="K23" s="3"/>
      <c r="L23" s="12"/>
      <c r="M23" s="12"/>
      <c r="N23" s="12"/>
      <c r="O23" s="15"/>
      <c r="Q23" s="3"/>
      <c r="AE23" s="5"/>
      <c r="AF23" s="5"/>
      <c r="AG23" s="10"/>
      <c r="AH23" s="3"/>
    </row>
    <row r="24" spans="1:40" customFormat="1" ht="15.75" customHeight="1" thickBot="1" x14ac:dyDescent="0.35">
      <c r="A24" s="89" t="str">
        <f t="shared" si="3"/>
        <v/>
      </c>
      <c r="B24" s="90"/>
      <c r="J24" s="1"/>
      <c r="K24" s="1"/>
      <c r="L24" s="1"/>
      <c r="M24" s="1"/>
      <c r="N24" s="1"/>
      <c r="O24" s="15"/>
      <c r="Q24" s="3"/>
      <c r="AE24" s="5"/>
      <c r="AF24" s="5"/>
      <c r="AG24" s="10"/>
      <c r="AH24" s="3"/>
    </row>
    <row r="25" spans="1:40" customFormat="1" ht="15" customHeight="1" x14ac:dyDescent="0.3">
      <c r="A25" s="44"/>
      <c r="B25" s="46"/>
      <c r="E25" s="3"/>
      <c r="F25" s="3"/>
      <c r="G25" s="3"/>
      <c r="H25" s="3"/>
      <c r="I25" s="3"/>
      <c r="J25" s="3"/>
      <c r="K25" s="3"/>
      <c r="L25" s="12"/>
      <c r="M25" s="12"/>
      <c r="N25" s="12"/>
      <c r="O25" s="15"/>
      <c r="Q25" s="3"/>
      <c r="AE25" s="5"/>
      <c r="AF25" s="5"/>
      <c r="AG25" s="10"/>
      <c r="AH25" s="3"/>
    </row>
    <row r="26" spans="1:40" customFormat="1" ht="15" thickBot="1" x14ac:dyDescent="0.35">
      <c r="A26" s="44" t="s">
        <v>181</v>
      </c>
      <c r="B26" s="46"/>
      <c r="J26" s="3"/>
      <c r="K26" s="3"/>
      <c r="L26" s="12"/>
      <c r="O26" s="15"/>
      <c r="Q26" s="3"/>
      <c r="V26" s="2"/>
      <c r="Z26" s="2"/>
      <c r="AE26" s="5"/>
      <c r="AF26" s="5"/>
      <c r="AG26" s="10"/>
      <c r="AH26" s="3"/>
    </row>
    <row r="27" spans="1:40" customFormat="1" ht="15.75" customHeight="1" thickBot="1" x14ac:dyDescent="0.35">
      <c r="A27" s="89" t="str">
        <f>IF(AL16&lt;&gt;"",AL16,IF(T16&lt;&gt;"",T16,""))</f>
        <v/>
      </c>
      <c r="B27" s="90"/>
      <c r="J27" s="1"/>
      <c r="L27" s="12"/>
      <c r="O27" s="15"/>
      <c r="Q27" s="3"/>
      <c r="AE27" s="5"/>
      <c r="AF27" s="5"/>
      <c r="AG27" s="10"/>
      <c r="AH27" s="3"/>
    </row>
    <row r="28" spans="1:40" customFormat="1" ht="15.75" customHeight="1" thickBot="1" x14ac:dyDescent="0.35">
      <c r="A28" s="89" t="str">
        <f t="shared" ref="A28:A29" si="4">IF(AL17&lt;&gt;"",AL17,IF(T17&lt;&gt;"",T17,""))</f>
        <v/>
      </c>
      <c r="B28" s="90"/>
      <c r="O28" s="15"/>
      <c r="Q28" s="3"/>
      <c r="AE28" s="5"/>
      <c r="AF28" s="5"/>
      <c r="AG28" s="10"/>
      <c r="AH28" s="3"/>
    </row>
    <row r="29" spans="1:40" customFormat="1" ht="15.75" customHeight="1" thickBot="1" x14ac:dyDescent="0.35">
      <c r="A29" s="89" t="str">
        <f t="shared" si="4"/>
        <v/>
      </c>
      <c r="B29" s="90"/>
      <c r="J29" s="1"/>
      <c r="O29" s="15"/>
      <c r="Q29" s="3"/>
      <c r="AE29" s="5"/>
      <c r="AF29" s="5"/>
      <c r="AG29" s="10"/>
      <c r="AH29" s="3"/>
    </row>
    <row r="30" spans="1:40" customFormat="1" ht="15.75" customHeight="1" thickBot="1" x14ac:dyDescent="0.35">
      <c r="A30" s="89" t="str">
        <f t="shared" ref="A30" si="5">IF(AL19&lt;&gt;"",AL19,IF(T19&lt;&gt;"",T19,""))</f>
        <v/>
      </c>
      <c r="B30" s="90"/>
      <c r="O30" s="15"/>
      <c r="Q30" s="3"/>
      <c r="AE30" s="5"/>
      <c r="AF30" s="5"/>
      <c r="AG30" s="10"/>
      <c r="AH30" s="3"/>
    </row>
    <row r="31" spans="1:40" customFormat="1" ht="14.4" x14ac:dyDescent="0.3">
      <c r="O31" s="15"/>
      <c r="S31" s="74"/>
      <c r="T31" s="74"/>
      <c r="U31" s="74"/>
      <c r="V31" s="73"/>
      <c r="W31" s="73"/>
      <c r="X31" s="73"/>
      <c r="Z31" s="73"/>
      <c r="AA31" s="73"/>
      <c r="AB31" s="73"/>
      <c r="AE31" s="5"/>
      <c r="AF31" s="5"/>
      <c r="AG31" s="5"/>
    </row>
    <row r="32" spans="1:40" customFormat="1" ht="18.75" customHeight="1" x14ac:dyDescent="0.35">
      <c r="A32" s="91" t="s">
        <v>210</v>
      </c>
      <c r="B32" s="91"/>
      <c r="C32" s="91"/>
      <c r="D32" s="91"/>
      <c r="E32" s="91"/>
      <c r="F32" s="91"/>
      <c r="G32" s="91"/>
      <c r="H32" s="91"/>
      <c r="I32" s="91"/>
      <c r="J32" s="91"/>
      <c r="K32" s="91"/>
      <c r="L32" s="91"/>
      <c r="M32" s="91"/>
      <c r="N32" s="91"/>
      <c r="O32" s="15"/>
      <c r="V32" s="13"/>
      <c r="W32" s="13"/>
      <c r="X32" s="13"/>
      <c r="Z32" s="13"/>
      <c r="AA32" s="13"/>
      <c r="AB32" s="13"/>
      <c r="AE32" s="13"/>
      <c r="AF32" s="13"/>
      <c r="AG32" s="13"/>
    </row>
    <row r="33" spans="1:31" ht="15.6" x14ac:dyDescent="0.3">
      <c r="A33" s="88" t="s">
        <v>217</v>
      </c>
      <c r="B33" s="88"/>
      <c r="C33" s="88"/>
      <c r="D33" s="88"/>
      <c r="E33" s="88"/>
      <c r="F33" s="88"/>
      <c r="G33" s="88"/>
      <c r="H33" s="88"/>
      <c r="I33" s="88"/>
      <c r="J33" s="88"/>
      <c r="K33" s="88"/>
      <c r="L33" s="88"/>
      <c r="M33" s="88"/>
      <c r="N33" s="88"/>
      <c r="S33" s="12"/>
      <c r="T33" s="12"/>
      <c r="U33" s="12"/>
      <c r="V33" s="12"/>
      <c r="W33" s="12"/>
      <c r="X33" s="12"/>
      <c r="Z33" s="12"/>
      <c r="AA33" s="12"/>
      <c r="AB33" s="12"/>
      <c r="AE33" s="13"/>
    </row>
    <row r="34" spans="1:31" x14ac:dyDescent="0.25">
      <c r="D34" s="12"/>
      <c r="S34" s="12"/>
      <c r="T34" s="12"/>
      <c r="U34" s="12"/>
      <c r="V34" s="12"/>
      <c r="W34" s="12"/>
      <c r="X34" s="12"/>
      <c r="Z34" s="12"/>
      <c r="AA34" s="12"/>
      <c r="AB34" s="12"/>
      <c r="AE34" s="13"/>
    </row>
    <row r="35" spans="1:31" ht="12" customHeight="1" x14ac:dyDescent="0.25">
      <c r="D35" s="12"/>
      <c r="I35" s="78" t="s">
        <v>211</v>
      </c>
      <c r="J35" s="78"/>
      <c r="K35" s="78"/>
      <c r="L35" s="78"/>
      <c r="M35" s="78"/>
      <c r="N35" s="78"/>
      <c r="S35" s="12"/>
      <c r="T35" s="12"/>
      <c r="U35" s="12"/>
      <c r="V35" s="12"/>
      <c r="W35" s="12"/>
      <c r="X35" s="12"/>
      <c r="Z35" s="12"/>
      <c r="AA35" s="12"/>
      <c r="AB35" s="12"/>
      <c r="AE35" s="13"/>
    </row>
    <row r="36" spans="1:31" ht="12" customHeight="1" x14ac:dyDescent="0.25">
      <c r="D36" s="12"/>
      <c r="I36" s="78"/>
      <c r="J36" s="78"/>
      <c r="K36" s="78"/>
      <c r="L36" s="78"/>
      <c r="M36" s="78"/>
      <c r="N36" s="78"/>
      <c r="S36" s="12"/>
      <c r="T36" s="12"/>
      <c r="U36" s="12"/>
      <c r="V36" s="12"/>
      <c r="W36" s="12"/>
      <c r="X36" s="12"/>
      <c r="Z36" s="12"/>
      <c r="AA36" s="12"/>
      <c r="AB36" s="12"/>
      <c r="AE36" s="13"/>
    </row>
    <row r="37" spans="1:31" ht="12" customHeight="1" x14ac:dyDescent="0.25">
      <c r="D37" s="12"/>
      <c r="I37" s="78"/>
      <c r="J37" s="78"/>
      <c r="K37" s="78"/>
      <c r="L37" s="78"/>
      <c r="M37" s="78"/>
      <c r="N37" s="78"/>
      <c r="S37" s="12"/>
      <c r="T37" s="12"/>
      <c r="U37" s="12"/>
      <c r="V37" s="12"/>
      <c r="W37" s="12"/>
      <c r="X37" s="12"/>
      <c r="Z37" s="12"/>
      <c r="AA37" s="12"/>
      <c r="AB37" s="12"/>
      <c r="AE37" s="13"/>
    </row>
    <row r="38" spans="1:31" ht="12" customHeight="1" x14ac:dyDescent="0.25">
      <c r="D38" s="12"/>
      <c r="I38" s="78"/>
      <c r="J38" s="78"/>
      <c r="K38" s="78"/>
      <c r="L38" s="78"/>
      <c r="M38" s="78"/>
      <c r="N38" s="78"/>
      <c r="S38" s="12"/>
      <c r="T38" s="12"/>
      <c r="U38" s="12"/>
      <c r="V38" s="12"/>
      <c r="W38" s="12"/>
      <c r="X38" s="12"/>
      <c r="Z38" s="12"/>
      <c r="AA38" s="12"/>
      <c r="AB38" s="12"/>
      <c r="AE38" s="13"/>
    </row>
    <row r="39" spans="1:31" x14ac:dyDescent="0.25">
      <c r="D39" s="12"/>
      <c r="I39" s="78"/>
      <c r="J39" s="78"/>
      <c r="K39" s="78"/>
      <c r="L39" s="78"/>
      <c r="M39" s="78"/>
      <c r="N39" s="78"/>
      <c r="S39" s="12"/>
      <c r="T39" s="12"/>
      <c r="U39" s="12"/>
      <c r="V39" s="12"/>
      <c r="W39" s="12"/>
      <c r="X39" s="12"/>
      <c r="Z39" s="12"/>
      <c r="AA39" s="12"/>
      <c r="AB39" s="12"/>
      <c r="AE39" s="13"/>
    </row>
    <row r="40" spans="1:31" ht="12.6" thickBot="1" x14ac:dyDescent="0.3">
      <c r="D40" s="12"/>
      <c r="I40" s="56"/>
      <c r="J40" s="94" t="str">
        <f>IFERROR(VLOOKUP(I40,'Listes et données'!$A$44:$B$143,2,FALSE),"")</f>
        <v/>
      </c>
      <c r="K40" s="94"/>
      <c r="L40" s="94"/>
      <c r="M40" s="94"/>
      <c r="N40" s="94"/>
      <c r="S40" s="12"/>
      <c r="T40" s="12"/>
      <c r="U40" s="12"/>
      <c r="V40" s="12"/>
      <c r="W40" s="12"/>
      <c r="X40" s="12"/>
      <c r="Z40" s="12"/>
      <c r="AA40" s="12"/>
      <c r="AB40" s="12"/>
      <c r="AE40" s="13"/>
    </row>
    <row r="41" spans="1:31" ht="12.6" thickBot="1" x14ac:dyDescent="0.3">
      <c r="D41" s="12"/>
      <c r="I41" s="57"/>
      <c r="J41" s="94" t="str">
        <f>IFERROR(VLOOKUP(I41,'Listes et données'!$A$44:$B$143,2,FALSE),"")</f>
        <v/>
      </c>
      <c r="K41" s="94"/>
      <c r="L41" s="94"/>
      <c r="M41" s="94"/>
      <c r="N41" s="94"/>
      <c r="S41" s="12"/>
      <c r="T41" s="12"/>
      <c r="U41" s="12"/>
      <c r="V41" s="12"/>
      <c r="W41" s="12"/>
      <c r="X41" s="12"/>
      <c r="Z41" s="12"/>
      <c r="AA41" s="12"/>
      <c r="AB41" s="12"/>
      <c r="AE41" s="13"/>
    </row>
    <row r="42" spans="1:31" ht="12.6" thickBot="1" x14ac:dyDescent="0.3">
      <c r="D42" s="12"/>
      <c r="I42" s="57"/>
      <c r="J42" s="94" t="str">
        <f>IFERROR(VLOOKUP(I42,'Listes et données'!$A$44:$B$143,2,FALSE),"")</f>
        <v/>
      </c>
      <c r="K42" s="94"/>
      <c r="L42" s="94"/>
      <c r="M42" s="94"/>
      <c r="N42" s="94"/>
      <c r="S42" s="12"/>
      <c r="T42" s="12"/>
      <c r="U42" s="12"/>
      <c r="V42" s="12"/>
      <c r="W42" s="12"/>
      <c r="X42" s="12"/>
      <c r="Z42" s="12"/>
      <c r="AA42" s="12"/>
      <c r="AB42" s="12"/>
      <c r="AE42" s="13"/>
    </row>
    <row r="43" spans="1:31" ht="12.6" thickBot="1" x14ac:dyDescent="0.3">
      <c r="D43" s="12"/>
      <c r="I43" s="57"/>
      <c r="J43" s="94" t="str">
        <f>IFERROR(VLOOKUP(I43,'Listes et données'!$A$44:$B$143,2,FALSE),"")</f>
        <v/>
      </c>
      <c r="K43" s="94"/>
      <c r="L43" s="94"/>
      <c r="M43" s="94"/>
      <c r="N43" s="94"/>
      <c r="S43" s="12"/>
      <c r="T43" s="12"/>
      <c r="U43" s="12"/>
      <c r="V43" s="12"/>
      <c r="W43" s="12"/>
      <c r="X43" s="12"/>
      <c r="Z43" s="12"/>
      <c r="AA43" s="12"/>
      <c r="AB43" s="12"/>
      <c r="AE43" s="13"/>
    </row>
    <row r="44" spans="1:31" ht="12.6" thickBot="1" x14ac:dyDescent="0.3">
      <c r="D44" s="12"/>
      <c r="I44" s="57"/>
      <c r="J44" s="94" t="str">
        <f>IFERROR(VLOOKUP(I44,'Listes et données'!$A$44:$B$143,2,FALSE),"")</f>
        <v/>
      </c>
      <c r="K44" s="94"/>
      <c r="L44" s="94"/>
      <c r="M44" s="94"/>
      <c r="N44" s="94"/>
      <c r="S44" s="12"/>
      <c r="T44" s="12"/>
      <c r="U44" s="12"/>
      <c r="V44" s="12"/>
      <c r="W44" s="12"/>
      <c r="X44" s="12"/>
      <c r="Z44" s="12"/>
      <c r="AA44" s="12"/>
      <c r="AB44" s="12"/>
      <c r="AE44" s="13"/>
    </row>
    <row r="45" spans="1:31" ht="12.6" thickBot="1" x14ac:dyDescent="0.3">
      <c r="D45" s="12"/>
      <c r="I45" s="57"/>
      <c r="J45" s="94" t="str">
        <f>IFERROR(VLOOKUP(I45,'Listes et données'!$A$44:$B$143,2,FALSE),"")</f>
        <v/>
      </c>
      <c r="K45" s="94"/>
      <c r="L45" s="94"/>
      <c r="M45" s="94"/>
      <c r="N45" s="94"/>
      <c r="S45" s="12"/>
      <c r="T45" s="12"/>
      <c r="U45" s="12"/>
      <c r="V45" s="12"/>
      <c r="W45" s="12"/>
      <c r="X45" s="12"/>
      <c r="Z45" s="12"/>
      <c r="AA45" s="12"/>
      <c r="AB45" s="12"/>
      <c r="AE45" s="13"/>
    </row>
    <row r="46" spans="1:31" ht="12.6" thickBot="1" x14ac:dyDescent="0.3">
      <c r="D46" s="12"/>
      <c r="I46" s="57"/>
      <c r="J46" s="94" t="str">
        <f>IFERROR(VLOOKUP(I46,'Listes et données'!$A$44:$B$143,2,FALSE),"")</f>
        <v/>
      </c>
      <c r="K46" s="94"/>
      <c r="L46" s="94"/>
      <c r="M46" s="94"/>
      <c r="N46" s="94"/>
      <c r="S46" s="12"/>
      <c r="T46" s="12"/>
      <c r="U46" s="12"/>
      <c r="V46" s="12"/>
      <c r="W46" s="12"/>
      <c r="X46" s="12"/>
      <c r="Z46" s="12"/>
      <c r="AA46" s="12"/>
      <c r="AB46" s="12"/>
      <c r="AE46" s="13"/>
    </row>
    <row r="47" spans="1:31" x14ac:dyDescent="0.25">
      <c r="D47" s="12"/>
      <c r="I47" s="58"/>
      <c r="J47" s="94" t="str">
        <f>IFERROR(VLOOKUP(I47,'Listes et données'!$A$44:$B$143,2,FALSE),"")</f>
        <v/>
      </c>
      <c r="K47" s="94"/>
      <c r="L47" s="94"/>
      <c r="M47" s="94"/>
      <c r="N47" s="94"/>
      <c r="S47" s="12"/>
      <c r="T47" s="12"/>
      <c r="U47" s="12"/>
      <c r="V47" s="12"/>
      <c r="W47" s="12"/>
      <c r="X47" s="12"/>
      <c r="Z47" s="12"/>
      <c r="AA47" s="12"/>
      <c r="AB47" s="12"/>
      <c r="AE47" s="13"/>
    </row>
    <row r="48" spans="1:31" x14ac:dyDescent="0.25">
      <c r="D48" s="12"/>
      <c r="I48" s="48"/>
      <c r="J48" s="48"/>
      <c r="K48" s="48"/>
      <c r="L48" s="51"/>
      <c r="M48" s="51"/>
      <c r="N48" s="51"/>
      <c r="S48" s="12"/>
      <c r="T48" s="12"/>
      <c r="U48" s="12"/>
      <c r="V48" s="12"/>
      <c r="W48" s="12"/>
      <c r="X48" s="12"/>
      <c r="Z48" s="12"/>
      <c r="AA48" s="12"/>
      <c r="AB48" s="12"/>
      <c r="AE48" s="13"/>
    </row>
    <row r="49" spans="1:34" x14ac:dyDescent="0.25">
      <c r="D49" s="12"/>
      <c r="I49" s="92" t="s">
        <v>212</v>
      </c>
      <c r="J49" s="92"/>
      <c r="K49" s="92"/>
      <c r="L49" s="92"/>
      <c r="M49" s="92"/>
      <c r="N49" s="92"/>
      <c r="S49" s="12"/>
      <c r="T49" s="12"/>
      <c r="U49" s="12"/>
      <c r="V49" s="12"/>
      <c r="AA49" s="12"/>
      <c r="AE49" s="13"/>
    </row>
    <row r="50" spans="1:34" x14ac:dyDescent="0.25">
      <c r="D50" s="12"/>
      <c r="I50" s="92"/>
      <c r="J50" s="92"/>
      <c r="K50" s="92"/>
      <c r="L50" s="92"/>
      <c r="M50" s="92"/>
      <c r="N50" s="92"/>
      <c r="S50" s="12"/>
      <c r="T50" s="12"/>
      <c r="U50" s="12"/>
      <c r="V50" s="12"/>
      <c r="AA50" s="12"/>
    </row>
    <row r="51" spans="1:34" x14ac:dyDescent="0.25">
      <c r="D51" s="12"/>
      <c r="I51" s="92"/>
      <c r="J51" s="92"/>
      <c r="K51" s="92"/>
      <c r="L51" s="92"/>
      <c r="M51" s="92"/>
      <c r="N51" s="92"/>
      <c r="S51" s="12"/>
      <c r="T51" s="12"/>
      <c r="U51" s="12"/>
      <c r="V51" s="12"/>
      <c r="AA51" s="12"/>
    </row>
    <row r="52" spans="1:34" ht="20.25" customHeight="1" thickBot="1" x14ac:dyDescent="0.3">
      <c r="D52" s="12"/>
      <c r="I52" s="92"/>
      <c r="J52" s="92"/>
      <c r="K52" s="92"/>
      <c r="L52" s="92"/>
      <c r="M52" s="92"/>
      <c r="N52" s="92"/>
      <c r="S52" s="12"/>
      <c r="T52" s="12"/>
      <c r="U52" s="12"/>
      <c r="V52" s="12"/>
      <c r="AA52" s="12"/>
    </row>
    <row r="53" spans="1:34" ht="12.6" thickBot="1" x14ac:dyDescent="0.3">
      <c r="D53" s="12"/>
      <c r="I53" s="57"/>
      <c r="J53" s="94" t="str">
        <f>IFERROR(VLOOKUP(I53,'Listes et données'!$A$44:$B$143,2,FALSE),"")</f>
        <v/>
      </c>
      <c r="K53" s="94"/>
      <c r="L53" s="94"/>
      <c r="M53" s="94"/>
      <c r="N53" s="94"/>
      <c r="S53" s="12"/>
      <c r="T53" s="12"/>
      <c r="U53" s="12"/>
      <c r="V53" s="12"/>
      <c r="AA53" s="12"/>
    </row>
    <row r="54" spans="1:34" ht="12.6" thickBot="1" x14ac:dyDescent="0.3">
      <c r="D54" s="12"/>
      <c r="I54" s="57"/>
      <c r="J54" s="94" t="str">
        <f>IFERROR(VLOOKUP(I54,'Listes et données'!$A$44:$B$143,2,FALSE),"")</f>
        <v/>
      </c>
      <c r="K54" s="94"/>
      <c r="L54" s="94"/>
      <c r="M54" s="94"/>
      <c r="N54" s="94"/>
      <c r="S54" s="12"/>
      <c r="T54" s="12"/>
      <c r="U54" s="12"/>
      <c r="V54" s="12"/>
      <c r="AA54" s="12"/>
    </row>
    <row r="55" spans="1:34" x14ac:dyDescent="0.25">
      <c r="D55" s="12"/>
      <c r="I55" s="58"/>
      <c r="J55" s="94" t="str">
        <f>IFERROR(VLOOKUP(I55,'Listes et données'!$A$44:$B$143,2,FALSE),"")</f>
        <v/>
      </c>
      <c r="K55" s="94"/>
      <c r="L55" s="94"/>
      <c r="M55" s="94"/>
      <c r="N55" s="94"/>
      <c r="S55" s="12" t="str">
        <f>IF(ISERROR(VLOOKUP(D55,$D$95:D159,1,FALSE)),"","o")</f>
        <v/>
      </c>
      <c r="T55" s="12" t="str">
        <f>IF(ISERROR(VLOOKUP(D55,D$49:$D56,1,FALSE)),"","o")</f>
        <v/>
      </c>
      <c r="U55" s="12" t="str">
        <f t="shared" ref="U55:U58" si="6">IF(OR(S55="o",T55="o"),"o","")</f>
        <v/>
      </c>
      <c r="V55" s="12" t="str">
        <f>IF(ISERROR(VLOOKUP(L56,L$95:L159,1,FALSE)),"","o")</f>
        <v/>
      </c>
      <c r="AA55" s="12" t="str">
        <f>IF(ISERROR(VLOOKUP(N56,N$49:PS56,1,FALSE)),"","o")</f>
        <v/>
      </c>
    </row>
    <row r="56" spans="1:34" ht="13.8" x14ac:dyDescent="0.25">
      <c r="A56" s="93"/>
      <c r="B56" s="93"/>
      <c r="C56" s="93"/>
      <c r="D56" s="93"/>
      <c r="E56" s="93"/>
      <c r="F56" s="93"/>
      <c r="G56" s="93"/>
      <c r="H56" s="93"/>
      <c r="I56" s="93"/>
      <c r="J56" s="93"/>
      <c r="K56" s="93"/>
      <c r="L56" s="93"/>
      <c r="S56" s="12" t="str">
        <f>IF(ISERROR(VLOOKUP(D56,$D$95:D159,1,FALSE)),"","o")</f>
        <v/>
      </c>
      <c r="T56" s="12" t="str">
        <f>IF(ISERROR(VLOOKUP(D56,D$49:$D56,1,FALSE)),"","o")</f>
        <v/>
      </c>
      <c r="U56" s="12" t="str">
        <f t="shared" si="6"/>
        <v/>
      </c>
      <c r="V56" s="12" t="str">
        <f>IF(ISERROR(VLOOKUP(#REF!,L$95:L159,1,FALSE)),"","o")</f>
        <v/>
      </c>
      <c r="AA56" s="12" t="str">
        <f>IF(ISERROR(VLOOKUP(#REF!,N$49:PS56,1,FALSE)),"","o")</f>
        <v/>
      </c>
    </row>
    <row r="57" spans="1:34" s="17" customFormat="1" ht="15.75" customHeight="1" x14ac:dyDescent="0.3">
      <c r="A57" s="75" t="s">
        <v>218</v>
      </c>
      <c r="B57" s="75"/>
      <c r="C57" s="75"/>
      <c r="D57" s="75"/>
      <c r="E57" s="75"/>
      <c r="F57" s="75"/>
      <c r="G57" s="75"/>
      <c r="H57" s="75"/>
      <c r="I57" s="75"/>
      <c r="J57" s="75"/>
      <c r="K57" s="75"/>
      <c r="L57" s="75"/>
      <c r="M57" s="75"/>
      <c r="N57" s="75"/>
      <c r="O57" s="22"/>
      <c r="S57" s="30" t="str">
        <f>IF(ISERROR(VLOOKUP(D57,$D$95:D159,1,FALSE)),"","o")</f>
        <v/>
      </c>
      <c r="T57" s="30" t="str">
        <f>IF(ISERROR(VLOOKUP(D57,D$49:$D58,1,FALSE)),"","o")</f>
        <v/>
      </c>
      <c r="U57" s="30" t="str">
        <f t="shared" si="6"/>
        <v/>
      </c>
      <c r="V57" s="73" t="s">
        <v>175</v>
      </c>
      <c r="W57" s="73"/>
      <c r="X57" s="73"/>
      <c r="AE57" s="23"/>
      <c r="AF57" s="23"/>
      <c r="AG57" s="23"/>
    </row>
    <row r="58" spans="1:34" ht="100.2" customHeight="1" x14ac:dyDescent="0.25">
      <c r="A58" s="77" t="s">
        <v>213</v>
      </c>
      <c r="B58" s="77"/>
      <c r="C58" s="60"/>
      <c r="D58" s="55" t="s">
        <v>231</v>
      </c>
      <c r="E58" s="48"/>
      <c r="F58" s="76" t="s">
        <v>214</v>
      </c>
      <c r="G58" s="76"/>
      <c r="H58" s="76"/>
      <c r="I58" s="76"/>
      <c r="J58" s="76"/>
      <c r="P58" s="17"/>
      <c r="S58" s="12" t="str">
        <f>IF(ISERROR(VLOOKUP(#REF!,$D$95:D159,1,FALSE)),"","o")</f>
        <v/>
      </c>
      <c r="T58" s="12" t="str">
        <f>IF(ISERROR(VLOOKUP(#REF!,D$49:$D58,1,FALSE)),"","o")</f>
        <v/>
      </c>
      <c r="U58" s="12" t="str">
        <f t="shared" si="6"/>
        <v/>
      </c>
      <c r="V58" s="28" t="s">
        <v>146</v>
      </c>
      <c r="W58" s="28" t="s">
        <v>147</v>
      </c>
      <c r="X58" s="28" t="s">
        <v>148</v>
      </c>
      <c r="AG58" s="31" t="s">
        <v>176</v>
      </c>
      <c r="AH58" s="11" t="s">
        <v>177</v>
      </c>
    </row>
    <row r="59" spans="1:34" ht="12" customHeight="1" x14ac:dyDescent="0.25">
      <c r="A59" s="85" t="s">
        <v>168</v>
      </c>
      <c r="B59" s="85"/>
      <c r="C59" s="48"/>
      <c r="D59" s="59"/>
      <c r="E59" s="48"/>
      <c r="F59" s="81"/>
      <c r="G59" s="81"/>
      <c r="H59" s="81"/>
      <c r="I59" s="81"/>
      <c r="J59" s="81"/>
      <c r="L59" s="3"/>
      <c r="M59" s="3"/>
      <c r="N59" s="3"/>
      <c r="O59" s="21"/>
      <c r="P59" s="17"/>
      <c r="Q59" s="17"/>
      <c r="R59" s="17"/>
      <c r="S59" s="17"/>
      <c r="T59" s="17"/>
      <c r="U59" s="17"/>
      <c r="V59" s="32" t="str">
        <f>IF(ISERROR(VLOOKUP($F59,$F$58:$F58,1,FALSE)),"","o")</f>
        <v/>
      </c>
      <c r="W59" s="32" t="str">
        <f>IF(ISERROR(VLOOKUP($F59,$F60:$F89,1,FALSE)),"","o")</f>
        <v/>
      </c>
      <c r="X59" s="33" t="str">
        <f t="shared" ref="X59:X60" si="7">IF(OR(V59="o",W59="o"),"o","")</f>
        <v/>
      </c>
      <c r="AG59" s="28" t="str">
        <f>IF(F59="","",F59)</f>
        <v/>
      </c>
      <c r="AH59" s="34" t="str">
        <f>IF(A59="","",A59)</f>
        <v xml:space="preserve">Réaliser un revenu confortable </v>
      </c>
    </row>
    <row r="60" spans="1:34" ht="12" customHeight="1" x14ac:dyDescent="0.25">
      <c r="A60" s="79" t="s">
        <v>172</v>
      </c>
      <c r="B60" s="80"/>
      <c r="C60" s="48"/>
      <c r="D60" s="59"/>
      <c r="E60" s="48"/>
      <c r="F60" s="82"/>
      <c r="G60" s="83"/>
      <c r="H60" s="83"/>
      <c r="I60" s="83"/>
      <c r="J60" s="84"/>
      <c r="L60" s="3"/>
      <c r="M60" s="3"/>
      <c r="N60" s="3"/>
      <c r="P60" s="17"/>
      <c r="V60" s="32" t="str">
        <f>IF(ISERROR(VLOOKUP($F60,$F$58:$F59,1,FALSE)),"","o")</f>
        <v/>
      </c>
      <c r="W60" s="32" t="str">
        <f>IF(ISERROR(VLOOKUP($F60,$F61:$F90,1,FALSE)),"","o")</f>
        <v/>
      </c>
      <c r="X60" s="33" t="str">
        <f t="shared" si="7"/>
        <v/>
      </c>
      <c r="AG60" s="28" t="str">
        <f t="shared" ref="AG60:AG88" si="8">IF(F60="","",F60)</f>
        <v/>
      </c>
      <c r="AH60" s="34" t="str">
        <f t="shared" ref="AH60:AH88" si="9">IF(A60="","",A60)</f>
        <v>Maximiser mon revenu par des coûts bas</v>
      </c>
    </row>
    <row r="61" spans="1:34" ht="12" customHeight="1" x14ac:dyDescent="0.25">
      <c r="A61" s="79" t="s">
        <v>173</v>
      </c>
      <c r="B61" s="80"/>
      <c r="C61" s="48"/>
      <c r="D61" s="59"/>
      <c r="E61" s="48"/>
      <c r="F61" s="82"/>
      <c r="G61" s="83"/>
      <c r="H61" s="83"/>
      <c r="I61" s="83"/>
      <c r="J61" s="84"/>
      <c r="L61" s="3"/>
      <c r="M61" s="3"/>
      <c r="N61" s="3"/>
      <c r="V61" s="32" t="str">
        <f>IF(ISERROR(VLOOKUP($F61,$F$58:$F60,1,FALSE)),"","o")</f>
        <v/>
      </c>
      <c r="W61" s="32" t="str">
        <f>IF(ISERROR(VLOOKUP($F61,$F62:$F159,1,FALSE)),"","o")</f>
        <v/>
      </c>
      <c r="X61" s="33" t="str">
        <f t="shared" ref="X61:X87" si="10">IF(OR(V61="o",W61="o"),"o","")</f>
        <v/>
      </c>
      <c r="AG61" s="28" t="str">
        <f t="shared" si="8"/>
        <v/>
      </c>
      <c r="AH61" s="34" t="str">
        <f t="shared" si="9"/>
        <v>Maximiser mon revenu par des ventes élevées</v>
      </c>
    </row>
    <row r="62" spans="1:34" ht="12" customHeight="1" x14ac:dyDescent="0.25">
      <c r="A62" s="79" t="s">
        <v>160</v>
      </c>
      <c r="B62" s="80"/>
      <c r="C62" s="48"/>
      <c r="D62" s="59"/>
      <c r="E62" s="48"/>
      <c r="F62" s="82"/>
      <c r="G62" s="83"/>
      <c r="H62" s="83"/>
      <c r="I62" s="83"/>
      <c r="J62" s="84"/>
      <c r="V62" s="32" t="str">
        <f>IF(ISERROR(VLOOKUP($F62,$F$58:$F61,1,FALSE)),"","o")</f>
        <v/>
      </c>
      <c r="W62" s="32" t="str">
        <f>IF(ISERROR(VLOOKUP($F62,$F63:$F159,1,FALSE)),"","o")</f>
        <v/>
      </c>
      <c r="X62" s="33" t="str">
        <f t="shared" si="10"/>
        <v/>
      </c>
      <c r="AG62" s="28" t="str">
        <f t="shared" si="8"/>
        <v/>
      </c>
      <c r="AH62" s="34" t="str">
        <f t="shared" si="9"/>
        <v>Travailler en famille sur l'exploitation</v>
      </c>
    </row>
    <row r="63" spans="1:34" ht="12" customHeight="1" x14ac:dyDescent="0.25">
      <c r="A63" s="79" t="s">
        <v>161</v>
      </c>
      <c r="B63" s="80"/>
      <c r="C63" s="48"/>
      <c r="D63" s="59"/>
      <c r="E63" s="48"/>
      <c r="F63" s="82"/>
      <c r="G63" s="83"/>
      <c r="H63" s="83"/>
      <c r="I63" s="83"/>
      <c r="J63" s="84"/>
      <c r="V63" s="32" t="str">
        <f>IF(ISERROR(VLOOKUP($F63,$F$58:$F62,1,FALSE)),"","o")</f>
        <v/>
      </c>
      <c r="W63" s="32" t="str">
        <f>IF(ISERROR(VLOOKUP($F63,$F64:$F159,1,FALSE)),"","o")</f>
        <v/>
      </c>
      <c r="X63" s="33" t="str">
        <f t="shared" si="10"/>
        <v/>
      </c>
      <c r="AG63" s="28" t="str">
        <f t="shared" si="8"/>
        <v/>
      </c>
      <c r="AH63" s="34" t="str">
        <f t="shared" si="9"/>
        <v>Diriger du personnel</v>
      </c>
    </row>
    <row r="64" spans="1:34" ht="12" customHeight="1" x14ac:dyDescent="0.25">
      <c r="A64" s="79" t="s">
        <v>162</v>
      </c>
      <c r="B64" s="80"/>
      <c r="C64" s="48"/>
      <c r="D64" s="59"/>
      <c r="E64" s="48"/>
      <c r="F64" s="82"/>
      <c r="G64" s="83"/>
      <c r="H64" s="83"/>
      <c r="I64" s="83"/>
      <c r="J64" s="84"/>
      <c r="V64" s="32" t="str">
        <f>IF(ISERROR(VLOOKUP($F64,$F$58:$F63,1,FALSE)),"","o")</f>
        <v/>
      </c>
      <c r="W64" s="32" t="str">
        <f>IF(ISERROR(VLOOKUP($F64,$F65:$F159,1,FALSE)),"","o")</f>
        <v/>
      </c>
      <c r="X64" s="33" t="str">
        <f t="shared" si="10"/>
        <v/>
      </c>
      <c r="AG64" s="28" t="str">
        <f t="shared" si="8"/>
        <v/>
      </c>
      <c r="AH64" s="34" t="str">
        <f t="shared" si="9"/>
        <v>Etre indépendant</v>
      </c>
    </row>
    <row r="65" spans="1:34" ht="12" customHeight="1" x14ac:dyDescent="0.25">
      <c r="A65" s="79" t="s">
        <v>163</v>
      </c>
      <c r="B65" s="80"/>
      <c r="C65" s="48"/>
      <c r="D65" s="59"/>
      <c r="E65" s="48"/>
      <c r="F65" s="82"/>
      <c r="G65" s="83"/>
      <c r="H65" s="83"/>
      <c r="I65" s="83"/>
      <c r="J65" s="84"/>
      <c r="V65" s="32" t="str">
        <f>IF(ISERROR(VLOOKUP($F65,$F$58:$F64,1,FALSE)),"","o")</f>
        <v/>
      </c>
      <c r="W65" s="32" t="str">
        <f>IF(ISERROR(VLOOKUP($F65,$F66:$F159,1,FALSE)),"","o")</f>
        <v/>
      </c>
      <c r="X65" s="33" t="str">
        <f t="shared" si="10"/>
        <v/>
      </c>
      <c r="AG65" s="28" t="str">
        <f t="shared" si="8"/>
        <v/>
      </c>
      <c r="AH65" s="34" t="str">
        <f t="shared" si="9"/>
        <v>Travailler en collaboration avec d'autres</v>
      </c>
    </row>
    <row r="66" spans="1:34" ht="12" customHeight="1" x14ac:dyDescent="0.25">
      <c r="A66" s="79" t="s">
        <v>164</v>
      </c>
      <c r="B66" s="80"/>
      <c r="C66" s="48"/>
      <c r="D66" s="59"/>
      <c r="E66" s="48"/>
      <c r="F66" s="82"/>
      <c r="G66" s="83"/>
      <c r="H66" s="83"/>
      <c r="I66" s="83"/>
      <c r="J66" s="84"/>
      <c r="V66" s="32" t="str">
        <f>IF(ISERROR(VLOOKUP($F66,$F$58:$F65,1,FALSE)),"","o")</f>
        <v/>
      </c>
      <c r="W66" s="32" t="str">
        <f>IF(ISERROR(VLOOKUP($F66,$F67:$F159,1,FALSE)),"","o")</f>
        <v/>
      </c>
      <c r="X66" s="33" t="str">
        <f t="shared" si="10"/>
        <v/>
      </c>
      <c r="AG66" s="28" t="str">
        <f t="shared" si="8"/>
        <v/>
      </c>
      <c r="AH66" s="34" t="str">
        <f t="shared" si="9"/>
        <v>Etre le moins dépendant possible des autres</v>
      </c>
    </row>
    <row r="67" spans="1:34" ht="12" customHeight="1" x14ac:dyDescent="0.25">
      <c r="A67" s="79" t="s">
        <v>167</v>
      </c>
      <c r="B67" s="80"/>
      <c r="C67" s="48"/>
      <c r="D67" s="59"/>
      <c r="E67" s="48"/>
      <c r="F67" s="82"/>
      <c r="G67" s="83"/>
      <c r="H67" s="83"/>
      <c r="I67" s="83"/>
      <c r="J67" s="84"/>
      <c r="V67" s="32" t="str">
        <f>IF(ISERROR(VLOOKUP($F67,$F$58:$F66,1,FALSE)),"","o")</f>
        <v/>
      </c>
      <c r="W67" s="32" t="str">
        <f>IF(ISERROR(VLOOKUP($F67,$F68:$F159,1,FALSE)),"","o")</f>
        <v/>
      </c>
      <c r="X67" s="33" t="str">
        <f t="shared" si="10"/>
        <v/>
      </c>
      <c r="AG67" s="28" t="str">
        <f t="shared" si="8"/>
        <v/>
      </c>
      <c r="AH67" s="34" t="str">
        <f t="shared" si="9"/>
        <v>Travailler avec un parc machines moderne</v>
      </c>
    </row>
    <row r="68" spans="1:34" ht="12" customHeight="1" x14ac:dyDescent="0.25">
      <c r="A68" s="79" t="s">
        <v>230</v>
      </c>
      <c r="B68" s="80"/>
      <c r="C68" s="48"/>
      <c r="D68" s="59"/>
      <c r="E68" s="48"/>
      <c r="F68" s="82"/>
      <c r="G68" s="83"/>
      <c r="H68" s="83"/>
      <c r="I68" s="83"/>
      <c r="J68" s="84"/>
      <c r="V68" s="32" t="str">
        <f>IF(ISERROR(VLOOKUP($F68,$F$58:$F67,1,FALSE)),"","o")</f>
        <v/>
      </c>
      <c r="W68" s="32" t="str">
        <f>IF(ISERROR(VLOOKUP($F68,$F69:$F159,1,FALSE)),"","o")</f>
        <v/>
      </c>
      <c r="X68" s="33" t="str">
        <f t="shared" si="10"/>
        <v/>
      </c>
      <c r="AG68" s="28" t="str">
        <f t="shared" si="8"/>
        <v/>
      </c>
      <c r="AH68" s="34" t="str">
        <f t="shared" si="9"/>
        <v>Maximiser les rendements physique</v>
      </c>
    </row>
    <row r="69" spans="1:34" ht="12" customHeight="1" x14ac:dyDescent="0.25">
      <c r="A69" s="79" t="s">
        <v>223</v>
      </c>
      <c r="B69" s="80"/>
      <c r="C69" s="48"/>
      <c r="D69" s="59"/>
      <c r="E69" s="48"/>
      <c r="F69" s="82"/>
      <c r="G69" s="83"/>
      <c r="H69" s="83"/>
      <c r="I69" s="83"/>
      <c r="J69" s="84"/>
      <c r="V69" s="32" t="str">
        <f>IF(ISERROR(VLOOKUP($F69,$F$58:$F68,1,FALSE)),"","o")</f>
        <v/>
      </c>
      <c r="W69" s="32" t="str">
        <f>IF(ISERROR(VLOOKUP($F69,$F71:$F159,1,FALSE)),"","o")</f>
        <v/>
      </c>
      <c r="X69" s="33" t="str">
        <f t="shared" si="10"/>
        <v/>
      </c>
      <c r="AG69" s="28" t="str">
        <f t="shared" si="8"/>
        <v/>
      </c>
      <c r="AH69" s="34" t="str">
        <f t="shared" si="9"/>
        <v>Avoir des congés pour passer du temps en famille</v>
      </c>
    </row>
    <row r="70" spans="1:34" ht="12" customHeight="1" x14ac:dyDescent="0.25">
      <c r="A70" s="79" t="s">
        <v>174</v>
      </c>
      <c r="B70" s="80"/>
      <c r="C70" s="48"/>
      <c r="D70" s="59"/>
      <c r="E70" s="48"/>
      <c r="F70" s="82"/>
      <c r="G70" s="83"/>
      <c r="H70" s="83"/>
      <c r="I70" s="83"/>
      <c r="J70" s="84"/>
      <c r="V70" s="32" t="str">
        <f>IF(ISERROR(VLOOKUP($F70,$F$58:$F69,1,FALSE)),"","o")</f>
        <v/>
      </c>
      <c r="W70" s="32" t="str">
        <f>IF(ISERROR(VLOOKUP($F70,$F72:$F160,1,FALSE)),"","o")</f>
        <v/>
      </c>
      <c r="X70" s="33" t="str">
        <f t="shared" ref="X70" si="11">IF(OR(V70="o",W70="o"),"o","")</f>
        <v/>
      </c>
      <c r="AG70" s="28" t="str">
        <f t="shared" ref="AG70" si="12">IF(F70="","",F70)</f>
        <v/>
      </c>
      <c r="AH70" s="34" t="str">
        <f t="shared" ref="AH70" si="13">IF(A70="","",A70)</f>
        <v>Avoir des congés pour sortir la tête du guidon</v>
      </c>
    </row>
    <row r="71" spans="1:34" ht="12" customHeight="1" x14ac:dyDescent="0.25">
      <c r="A71" s="79" t="s">
        <v>158</v>
      </c>
      <c r="B71" s="80"/>
      <c r="C71" s="48"/>
      <c r="D71" s="59"/>
      <c r="E71" s="48"/>
      <c r="F71" s="82"/>
      <c r="G71" s="83"/>
      <c r="H71" s="83"/>
      <c r="I71" s="83"/>
      <c r="J71" s="84"/>
      <c r="V71" s="32" t="str">
        <f>IF(ISERROR(VLOOKUP($F71,$F$58:$F69,1,FALSE)),"","o")</f>
        <v/>
      </c>
      <c r="W71" s="32" t="str">
        <f>IF(ISERROR(VLOOKUP($F71,$F72:$F159,1,FALSE)),"","o")</f>
        <v/>
      </c>
      <c r="X71" s="33" t="str">
        <f t="shared" si="10"/>
        <v/>
      </c>
      <c r="AG71" s="28" t="str">
        <f t="shared" si="8"/>
        <v/>
      </c>
      <c r="AH71" s="34" t="str">
        <f t="shared" si="9"/>
        <v>Faire grandir l'exploitation</v>
      </c>
    </row>
    <row r="72" spans="1:34" ht="12" customHeight="1" x14ac:dyDescent="0.25">
      <c r="A72" s="79" t="s">
        <v>159</v>
      </c>
      <c r="B72" s="80"/>
      <c r="C72" s="48"/>
      <c r="D72" s="59"/>
      <c r="E72" s="48"/>
      <c r="F72" s="82"/>
      <c r="G72" s="83"/>
      <c r="H72" s="83"/>
      <c r="I72" s="83"/>
      <c r="J72" s="84"/>
      <c r="V72" s="32" t="str">
        <f>IF(ISERROR(VLOOKUP($F72,$F$58:$F71,1,FALSE)),"","o")</f>
        <v/>
      </c>
      <c r="W72" s="32" t="str">
        <f>IF(ISERROR(VLOOKUP($F72,$F73:$F159,1,FALSE)),"","o")</f>
        <v/>
      </c>
      <c r="X72" s="33" t="str">
        <f t="shared" si="10"/>
        <v/>
      </c>
      <c r="AG72" s="28" t="str">
        <f t="shared" si="8"/>
        <v/>
      </c>
      <c r="AH72" s="34" t="str">
        <f t="shared" si="9"/>
        <v>Etre reconnu comme un bon agriculteur</v>
      </c>
    </row>
    <row r="73" spans="1:34" ht="12" customHeight="1" x14ac:dyDescent="0.25">
      <c r="A73" s="79" t="s">
        <v>165</v>
      </c>
      <c r="B73" s="80"/>
      <c r="C73" s="48"/>
      <c r="D73" s="59"/>
      <c r="E73" s="48"/>
      <c r="F73" s="82"/>
      <c r="G73" s="83"/>
      <c r="H73" s="83"/>
      <c r="I73" s="83"/>
      <c r="J73" s="84"/>
      <c r="V73" s="32" t="str">
        <f>IF(ISERROR(VLOOKUP($F73,$F$58:$F72,1,FALSE)),"","o")</f>
        <v/>
      </c>
      <c r="W73" s="32" t="str">
        <f>IF(ISERROR(VLOOKUP($F73,$F74:$F159,1,FALSE)),"","o")</f>
        <v/>
      </c>
      <c r="X73" s="33" t="str">
        <f t="shared" si="10"/>
        <v/>
      </c>
      <c r="AG73" s="28" t="str">
        <f t="shared" si="8"/>
        <v/>
      </c>
      <c r="AH73" s="34" t="str">
        <f t="shared" si="9"/>
        <v>Etre reconnu comme un agriculteur qui a réussi</v>
      </c>
    </row>
    <row r="74" spans="1:34" ht="12" customHeight="1" x14ac:dyDescent="0.25">
      <c r="A74" s="79" t="s">
        <v>154</v>
      </c>
      <c r="B74" s="80"/>
      <c r="C74" s="48"/>
      <c r="D74" s="59"/>
      <c r="E74" s="48"/>
      <c r="F74" s="82"/>
      <c r="G74" s="83"/>
      <c r="H74" s="83"/>
      <c r="I74" s="83"/>
      <c r="J74" s="84"/>
      <c r="V74" s="32" t="str">
        <f>IF(ISERROR(VLOOKUP($F74,$F$58:$F73,1,FALSE)),"","o")</f>
        <v/>
      </c>
      <c r="W74" s="32" t="str">
        <f>IF(ISERROR(VLOOKUP($F74,$F75:$F159,1,FALSE)),"","o")</f>
        <v/>
      </c>
      <c r="X74" s="33" t="str">
        <f t="shared" si="10"/>
        <v/>
      </c>
      <c r="AG74" s="28" t="str">
        <f t="shared" si="8"/>
        <v/>
      </c>
      <c r="AH74" s="34" t="str">
        <f t="shared" si="9"/>
        <v>Former des apprentis</v>
      </c>
    </row>
    <row r="75" spans="1:34" ht="12" customHeight="1" x14ac:dyDescent="0.25">
      <c r="A75" s="79" t="s">
        <v>155</v>
      </c>
      <c r="B75" s="80"/>
      <c r="C75" s="48"/>
      <c r="D75" s="59"/>
      <c r="E75" s="48"/>
      <c r="F75" s="82"/>
      <c r="G75" s="83"/>
      <c r="H75" s="83"/>
      <c r="I75" s="83"/>
      <c r="J75" s="84"/>
      <c r="V75" s="32" t="str">
        <f>IF(ISERROR(VLOOKUP($F75,$F$58:$F74,1,FALSE)),"","o")</f>
        <v/>
      </c>
      <c r="W75" s="32" t="str">
        <f>IF(ISERROR(VLOOKUP($F75,$F76:$F159,1,FALSE)),"","o")</f>
        <v/>
      </c>
      <c r="X75" s="33" t="str">
        <f t="shared" si="10"/>
        <v/>
      </c>
      <c r="AG75" s="28" t="str">
        <f t="shared" si="8"/>
        <v/>
      </c>
      <c r="AH75" s="34" t="str">
        <f t="shared" si="9"/>
        <v>Perpétuer le patrimoine de mes ancêtres</v>
      </c>
    </row>
    <row r="76" spans="1:34" ht="12" customHeight="1" x14ac:dyDescent="0.25">
      <c r="A76" s="79" t="s">
        <v>156</v>
      </c>
      <c r="B76" s="80"/>
      <c r="C76" s="48"/>
      <c r="D76" s="59"/>
      <c r="E76" s="48"/>
      <c r="F76" s="82"/>
      <c r="G76" s="83"/>
      <c r="H76" s="83"/>
      <c r="I76" s="83"/>
      <c r="J76" s="84"/>
      <c r="V76" s="32" t="str">
        <f>IF(ISERROR(VLOOKUP($F76,$F$58:$F75,1,FALSE)),"","o")</f>
        <v/>
      </c>
      <c r="W76" s="32" t="str">
        <f>IF(ISERROR(VLOOKUP($F76,$F77:$F159,1,FALSE)),"","o")</f>
        <v/>
      </c>
      <c r="X76" s="33" t="str">
        <f t="shared" si="10"/>
        <v/>
      </c>
      <c r="AG76" s="28" t="str">
        <f t="shared" si="8"/>
        <v/>
      </c>
      <c r="AH76" s="34" t="str">
        <f t="shared" si="9"/>
        <v>Transmettre le patrimoine à mes descendants</v>
      </c>
    </row>
    <row r="77" spans="1:34" ht="12" customHeight="1" x14ac:dyDescent="0.25">
      <c r="A77" s="79" t="s">
        <v>157</v>
      </c>
      <c r="B77" s="80"/>
      <c r="C77" s="48"/>
      <c r="D77" s="59"/>
      <c r="E77" s="48"/>
      <c r="F77" s="82"/>
      <c r="G77" s="83"/>
      <c r="H77" s="83"/>
      <c r="I77" s="83"/>
      <c r="J77" s="84"/>
      <c r="V77" s="32" t="str">
        <f>IF(ISERROR(VLOOKUP($F77,$F$58:$F76,1,FALSE)),"","o")</f>
        <v/>
      </c>
      <c r="W77" s="32" t="str">
        <f>IF(ISERROR(VLOOKUP($F77,$F78:$F159,1,FALSE)),"","o")</f>
        <v/>
      </c>
      <c r="X77" s="33" t="str">
        <f t="shared" si="10"/>
        <v/>
      </c>
      <c r="AG77" s="28" t="str">
        <f t="shared" si="8"/>
        <v/>
      </c>
      <c r="AH77" s="34" t="str">
        <f t="shared" si="9"/>
        <v>Nourrir la population</v>
      </c>
    </row>
    <row r="78" spans="1:34" ht="12" customHeight="1" x14ac:dyDescent="0.25">
      <c r="A78" s="79" t="s">
        <v>166</v>
      </c>
      <c r="B78" s="80"/>
      <c r="C78" s="48"/>
      <c r="D78" s="59"/>
      <c r="E78" s="48"/>
      <c r="F78" s="82"/>
      <c r="G78" s="83"/>
      <c r="H78" s="83"/>
      <c r="I78" s="83"/>
      <c r="J78" s="84"/>
      <c r="V78" s="32" t="str">
        <f>IF(ISERROR(VLOOKUP($F78,$F$58:$F77,1,FALSE)),"","o")</f>
        <v/>
      </c>
      <c r="W78" s="32" t="str">
        <f>IF(ISERROR(VLOOKUP($F78,$F80:$F159,1,FALSE)),"","o")</f>
        <v/>
      </c>
      <c r="X78" s="33" t="str">
        <f t="shared" si="10"/>
        <v/>
      </c>
      <c r="AG78" s="28" t="str">
        <f t="shared" si="8"/>
        <v/>
      </c>
      <c r="AH78" s="34" t="str">
        <f t="shared" si="9"/>
        <v>Produire durablement</v>
      </c>
    </row>
    <row r="79" spans="1:34" ht="12" customHeight="1" x14ac:dyDescent="0.25">
      <c r="A79" s="79" t="s">
        <v>228</v>
      </c>
      <c r="B79" s="80"/>
      <c r="C79" s="48"/>
      <c r="D79" s="59"/>
      <c r="E79" s="48"/>
      <c r="F79" s="82"/>
      <c r="G79" s="83"/>
      <c r="H79" s="83"/>
      <c r="I79" s="83"/>
      <c r="J79" s="84"/>
      <c r="V79" s="32" t="str">
        <f>IF(ISERROR(VLOOKUP($F79,$F$58:$F77,1,FALSE)),"","o")</f>
        <v/>
      </c>
      <c r="W79" s="32" t="str">
        <f>IF(ISERROR(VLOOKUP($F79,$F80:$F158,1,FALSE)),"","o")</f>
        <v/>
      </c>
      <c r="X79" s="33" t="str">
        <f t="shared" ref="X79" si="14">IF(OR(V79="o",W79="o"),"o","")</f>
        <v/>
      </c>
      <c r="AG79" s="28" t="str">
        <f t="shared" ref="AG79" si="15">IF(F79="","",F79)</f>
        <v/>
      </c>
      <c r="AH79" s="34" t="str">
        <f t="shared" ref="AH79" si="16">IF(A79="","",A79)</f>
        <v>Travailler dans un secteur qui a du sens</v>
      </c>
    </row>
    <row r="80" spans="1:34" ht="12" customHeight="1" x14ac:dyDescent="0.25">
      <c r="A80" s="79" t="s">
        <v>169</v>
      </c>
      <c r="B80" s="80"/>
      <c r="C80" s="48"/>
      <c r="D80" s="59"/>
      <c r="E80" s="48"/>
      <c r="F80" s="82"/>
      <c r="G80" s="83"/>
      <c r="H80" s="83"/>
      <c r="I80" s="83"/>
      <c r="J80" s="84"/>
      <c r="V80" s="32" t="str">
        <f>IF(ISERROR(VLOOKUP($F80,$F$58:$F78,1,FALSE)),"","o")</f>
        <v/>
      </c>
      <c r="W80" s="32" t="str">
        <f>IF(ISERROR(VLOOKUP($F80,$F81:$F159,1,FALSE)),"","o")</f>
        <v/>
      </c>
      <c r="X80" s="33" t="str">
        <f t="shared" si="10"/>
        <v/>
      </c>
      <c r="AG80" s="28" t="str">
        <f t="shared" si="8"/>
        <v/>
      </c>
      <c r="AH80" s="34" t="str">
        <f t="shared" si="9"/>
        <v>Travailler avec des animaux</v>
      </c>
    </row>
    <row r="81" spans="1:38" ht="12" customHeight="1" x14ac:dyDescent="0.25">
      <c r="A81" s="79" t="s">
        <v>170</v>
      </c>
      <c r="B81" s="80"/>
      <c r="C81" s="48"/>
      <c r="D81" s="59"/>
      <c r="E81" s="48"/>
      <c r="F81" s="82"/>
      <c r="G81" s="83"/>
      <c r="H81" s="83"/>
      <c r="I81" s="83"/>
      <c r="J81" s="84"/>
      <c r="V81" s="32" t="str">
        <f>IF(ISERROR(VLOOKUP($F81,$F$58:$F80,1,FALSE)),"","o")</f>
        <v/>
      </c>
      <c r="W81" s="32" t="str">
        <f>IF(ISERROR(VLOOKUP($F81,$F82:$F159,1,FALSE)),"","o")</f>
        <v/>
      </c>
      <c r="X81" s="33" t="str">
        <f t="shared" si="10"/>
        <v/>
      </c>
      <c r="AG81" s="28" t="str">
        <f t="shared" si="8"/>
        <v/>
      </c>
      <c r="AH81" s="34" t="str">
        <f t="shared" si="9"/>
        <v>Travailler avec la nature</v>
      </c>
    </row>
    <row r="82" spans="1:38" ht="12" customHeight="1" x14ac:dyDescent="0.25">
      <c r="A82" s="79" t="s">
        <v>171</v>
      </c>
      <c r="B82" s="80"/>
      <c r="C82" s="48"/>
      <c r="D82" s="59"/>
      <c r="E82" s="48"/>
      <c r="F82" s="82"/>
      <c r="G82" s="83"/>
      <c r="H82" s="83"/>
      <c r="I82" s="83"/>
      <c r="J82" s="84"/>
      <c r="V82" s="32" t="str">
        <f>IF(ISERROR(VLOOKUP($F82,$F$58:$F81,1,FALSE)),"","o")</f>
        <v/>
      </c>
      <c r="W82" s="32" t="str">
        <f>IF(ISERROR(VLOOKUP($F82,$F83:$F159,1,FALSE)),"","o")</f>
        <v/>
      </c>
      <c r="X82" s="33" t="str">
        <f t="shared" si="10"/>
        <v/>
      </c>
      <c r="AG82" s="28" t="str">
        <f t="shared" si="8"/>
        <v/>
      </c>
      <c r="AH82" s="34" t="str">
        <f t="shared" si="9"/>
        <v>Fournir des produits de haute qualité</v>
      </c>
    </row>
    <row r="83" spans="1:38" ht="12" customHeight="1" x14ac:dyDescent="0.25">
      <c r="A83" s="79"/>
      <c r="B83" s="80"/>
      <c r="C83" s="48"/>
      <c r="D83" s="59"/>
      <c r="E83" s="48"/>
      <c r="F83" s="82"/>
      <c r="G83" s="83"/>
      <c r="H83" s="83"/>
      <c r="I83" s="83"/>
      <c r="J83" s="84"/>
      <c r="V83" s="32" t="str">
        <f>IF(ISERROR(VLOOKUP($F83,$F$58:$F82,1,FALSE)),"","o")</f>
        <v/>
      </c>
      <c r="W83" s="32" t="str">
        <f>IF(ISERROR(VLOOKUP($F83,$F84:$F159,1,FALSE)),"","o")</f>
        <v/>
      </c>
      <c r="X83" s="33" t="str">
        <f t="shared" si="10"/>
        <v/>
      </c>
      <c r="AG83" s="28" t="str">
        <f t="shared" si="8"/>
        <v/>
      </c>
      <c r="AH83" s="34" t="str">
        <f t="shared" si="9"/>
        <v/>
      </c>
    </row>
    <row r="84" spans="1:38" ht="12" customHeight="1" x14ac:dyDescent="0.25">
      <c r="A84" s="79"/>
      <c r="B84" s="80"/>
      <c r="C84" s="48"/>
      <c r="D84" s="59"/>
      <c r="E84" s="48"/>
      <c r="F84" s="82"/>
      <c r="G84" s="83"/>
      <c r="H84" s="83"/>
      <c r="I84" s="83"/>
      <c r="J84" s="84"/>
      <c r="V84" s="32" t="str">
        <f>IF(ISERROR(VLOOKUP($F84,$F$58:$F83,1,FALSE)),"","o")</f>
        <v/>
      </c>
      <c r="W84" s="32" t="str">
        <f>IF(ISERROR(VLOOKUP($F84,$F85:$F159,1,FALSE)),"","o")</f>
        <v/>
      </c>
      <c r="X84" s="33" t="str">
        <f t="shared" si="10"/>
        <v/>
      </c>
      <c r="AG84" s="28" t="str">
        <f t="shared" si="8"/>
        <v/>
      </c>
      <c r="AH84" s="34" t="str">
        <f t="shared" si="9"/>
        <v/>
      </c>
    </row>
    <row r="85" spans="1:38" ht="12" customHeight="1" x14ac:dyDescent="0.25">
      <c r="A85" s="79"/>
      <c r="B85" s="80"/>
      <c r="C85" s="48"/>
      <c r="D85" s="59"/>
      <c r="E85" s="48"/>
      <c r="F85" s="82"/>
      <c r="G85" s="83"/>
      <c r="H85" s="83"/>
      <c r="I85" s="83"/>
      <c r="J85" s="84"/>
      <c r="V85" s="32" t="str">
        <f>IF(ISERROR(VLOOKUP($F85,$F$58:$F84,1,FALSE)),"","o")</f>
        <v/>
      </c>
      <c r="W85" s="32" t="str">
        <f>IF(ISERROR(VLOOKUP($F85,$F86:$F159,1,FALSE)),"","o")</f>
        <v/>
      </c>
      <c r="X85" s="33" t="str">
        <f t="shared" si="10"/>
        <v/>
      </c>
      <c r="AG85" s="28" t="str">
        <f t="shared" si="8"/>
        <v/>
      </c>
      <c r="AH85" s="34" t="str">
        <f t="shared" si="9"/>
        <v/>
      </c>
    </row>
    <row r="86" spans="1:38" ht="12" customHeight="1" x14ac:dyDescent="0.25">
      <c r="A86" s="79"/>
      <c r="B86" s="80"/>
      <c r="C86" s="48"/>
      <c r="D86" s="59"/>
      <c r="E86" s="48"/>
      <c r="F86" s="82"/>
      <c r="G86" s="83"/>
      <c r="H86" s="83"/>
      <c r="I86" s="83"/>
      <c r="J86" s="84"/>
      <c r="V86" s="32" t="str">
        <f>IF(ISERROR(VLOOKUP($F86,$F$58:$F85,1,FALSE)),"","o")</f>
        <v/>
      </c>
      <c r="W86" s="32" t="str">
        <f>IF(ISERROR(VLOOKUP($F86,$F87:$F159,1,FALSE)),"","o")</f>
        <v/>
      </c>
      <c r="X86" s="33" t="str">
        <f t="shared" si="10"/>
        <v/>
      </c>
      <c r="AG86" s="28" t="str">
        <f t="shared" si="8"/>
        <v/>
      </c>
      <c r="AH86" s="34" t="str">
        <f t="shared" si="9"/>
        <v/>
      </c>
    </row>
    <row r="87" spans="1:38" ht="12" customHeight="1" x14ac:dyDescent="0.25">
      <c r="A87" s="79"/>
      <c r="B87" s="80"/>
      <c r="C87" s="48"/>
      <c r="D87" s="59"/>
      <c r="E87" s="48"/>
      <c r="F87" s="82"/>
      <c r="G87" s="83"/>
      <c r="H87" s="83"/>
      <c r="I87" s="83"/>
      <c r="J87" s="84"/>
      <c r="V87" s="32" t="str">
        <f>IF(ISERROR(VLOOKUP($F87,$F$58:$F86,1,FALSE)),"","o")</f>
        <v/>
      </c>
      <c r="W87" s="32" t="str">
        <f>IF(ISERROR(VLOOKUP($F87,$F88:$F159,1,FALSE)),"","o")</f>
        <v/>
      </c>
      <c r="X87" s="33" t="str">
        <f t="shared" si="10"/>
        <v/>
      </c>
      <c r="AG87" s="28" t="str">
        <f t="shared" si="8"/>
        <v/>
      </c>
      <c r="AH87" s="34" t="str">
        <f t="shared" si="9"/>
        <v/>
      </c>
    </row>
    <row r="88" spans="1:38" ht="12" customHeight="1" x14ac:dyDescent="0.25">
      <c r="A88" s="79"/>
      <c r="B88" s="80"/>
      <c r="C88" s="48"/>
      <c r="D88" s="59"/>
      <c r="E88" s="48"/>
      <c r="F88" s="82"/>
      <c r="G88" s="83"/>
      <c r="H88" s="83"/>
      <c r="I88" s="83"/>
      <c r="J88" s="84"/>
      <c r="V88" s="32" t="str">
        <f>IF(ISERROR(VLOOKUP($F88,$F$58:$F87,1,FALSE)),"","o")</f>
        <v/>
      </c>
      <c r="W88" s="32" t="str">
        <f>IF(ISERROR(VLOOKUP($F88,$F89:$F159,1,FALSE)),"","o")</f>
        <v/>
      </c>
      <c r="X88" s="33" t="str">
        <f t="shared" ref="X88:X89" si="17">IF(OR(V88="o",W88="o"),"o","")</f>
        <v/>
      </c>
      <c r="AG88" s="28" t="str">
        <f t="shared" si="8"/>
        <v/>
      </c>
      <c r="AH88" s="34" t="str">
        <f t="shared" si="9"/>
        <v/>
      </c>
    </row>
    <row r="89" spans="1:38" ht="12" customHeight="1" x14ac:dyDescent="0.25">
      <c r="A89" s="79"/>
      <c r="B89" s="80"/>
      <c r="C89" s="48"/>
      <c r="D89" s="59"/>
      <c r="E89" s="48"/>
      <c r="F89" s="82"/>
      <c r="G89" s="83"/>
      <c r="H89" s="83"/>
      <c r="I89" s="83"/>
      <c r="J89" s="84"/>
      <c r="V89" s="32" t="str">
        <f>IF(ISERROR(VLOOKUP($F89,$F$58:$F88,1,FALSE)),"","o")</f>
        <v/>
      </c>
      <c r="W89" s="32" t="str">
        <f>IF(ISERROR(VLOOKUP($F89,$F90:$F159,1,FALSE)),"","o")</f>
        <v/>
      </c>
      <c r="X89" s="33" t="str">
        <f t="shared" si="17"/>
        <v/>
      </c>
      <c r="AG89" s="28" t="str">
        <f t="shared" ref="AG89" si="18">IF(F89="","",F89)</f>
        <v/>
      </c>
      <c r="AH89" s="34" t="str">
        <f t="shared" ref="AH89" si="19">IF(A89="","",A89)</f>
        <v/>
      </c>
    </row>
    <row r="90" spans="1:38" ht="12" customHeight="1" x14ac:dyDescent="0.25"/>
    <row r="91" spans="1:38" s="17" customFormat="1" ht="15.75" customHeight="1" x14ac:dyDescent="0.3">
      <c r="A91" s="75" t="s">
        <v>219</v>
      </c>
      <c r="B91" s="75"/>
      <c r="C91" s="75"/>
      <c r="D91" s="75"/>
      <c r="E91" s="75"/>
      <c r="F91" s="75"/>
      <c r="G91" s="75"/>
      <c r="H91" s="75"/>
      <c r="I91" s="75"/>
      <c r="J91" s="75"/>
      <c r="K91" s="75"/>
      <c r="L91" s="75"/>
      <c r="M91" s="75"/>
      <c r="N91" s="75"/>
      <c r="O91" s="22"/>
      <c r="S91" s="71" t="s">
        <v>200</v>
      </c>
      <c r="T91" s="71"/>
      <c r="U91" s="71"/>
      <c r="V91" s="72" t="s">
        <v>150</v>
      </c>
      <c r="W91" s="72"/>
      <c r="X91" s="72"/>
      <c r="Z91" s="72" t="s">
        <v>151</v>
      </c>
      <c r="AA91" s="72"/>
      <c r="AB91" s="72"/>
      <c r="AE91" s="23"/>
      <c r="AF91" s="23"/>
      <c r="AG91" s="23"/>
    </row>
    <row r="92" spans="1:38" customFormat="1" ht="106.95" customHeight="1" x14ac:dyDescent="0.3">
      <c r="A92" s="77" t="s">
        <v>232</v>
      </c>
      <c r="B92" s="77"/>
      <c r="C92" s="54"/>
      <c r="D92" s="55" t="s">
        <v>215</v>
      </c>
      <c r="E92" s="54"/>
      <c r="F92" s="76" t="s">
        <v>216</v>
      </c>
      <c r="G92" s="76"/>
      <c r="H92" s="76"/>
      <c r="I92" s="76"/>
      <c r="J92" s="76"/>
      <c r="K92" s="54"/>
      <c r="L92" s="55" t="s">
        <v>233</v>
      </c>
      <c r="M92" s="54"/>
      <c r="N92" s="55" t="s">
        <v>234</v>
      </c>
      <c r="O92" s="15"/>
      <c r="P92" s="2"/>
      <c r="Q92" s="3"/>
      <c r="R92" s="3"/>
      <c r="S92" s="32" t="s">
        <v>146</v>
      </c>
      <c r="T92" s="32" t="s">
        <v>147</v>
      </c>
      <c r="U92" s="32" t="s">
        <v>148</v>
      </c>
      <c r="V92" s="28" t="s">
        <v>146</v>
      </c>
      <c r="W92" s="28" t="s">
        <v>147</v>
      </c>
      <c r="X92" s="28" t="s">
        <v>148</v>
      </c>
      <c r="Y92" s="3"/>
      <c r="Z92" s="28" t="s">
        <v>146</v>
      </c>
      <c r="AA92" s="28" t="s">
        <v>147</v>
      </c>
      <c r="AB92" s="28" t="s">
        <v>148</v>
      </c>
      <c r="AC92" s="3"/>
      <c r="AD92" s="3"/>
      <c r="AE92" s="32" t="s">
        <v>201</v>
      </c>
      <c r="AF92" s="32" t="s">
        <v>203</v>
      </c>
      <c r="AG92" s="32" t="s">
        <v>202</v>
      </c>
      <c r="AH92" s="3"/>
      <c r="AI92" s="3"/>
      <c r="AJ92" s="3"/>
      <c r="AK92" s="3"/>
      <c r="AL92" s="3"/>
    </row>
    <row r="93" spans="1:38" customFormat="1" ht="12" customHeight="1" x14ac:dyDescent="0.3">
      <c r="A93" s="47"/>
      <c r="B93" s="48"/>
      <c r="C93" s="48"/>
      <c r="D93" s="49"/>
      <c r="E93" s="48"/>
      <c r="F93" s="63" t="s">
        <v>118</v>
      </c>
      <c r="G93" s="63" t="s">
        <v>117</v>
      </c>
      <c r="H93" s="64">
        <v>0</v>
      </c>
      <c r="I93" s="63" t="s">
        <v>116</v>
      </c>
      <c r="J93" s="63" t="s">
        <v>115</v>
      </c>
      <c r="K93" s="48"/>
      <c r="L93" s="49"/>
      <c r="M93" s="48"/>
      <c r="N93" s="49"/>
      <c r="O93" s="15"/>
      <c r="P93" s="3"/>
      <c r="Q93" s="3"/>
      <c r="R93" s="3"/>
      <c r="S93" s="13"/>
      <c r="T93" s="13"/>
      <c r="U93" s="13"/>
      <c r="V93" s="13"/>
      <c r="W93" s="13"/>
      <c r="X93" s="13"/>
      <c r="Y93" s="3"/>
      <c r="Z93" s="13"/>
      <c r="AA93" s="13"/>
      <c r="AB93" s="13"/>
      <c r="AC93" s="3"/>
      <c r="AD93" s="3"/>
      <c r="AE93" s="13"/>
      <c r="AF93" s="13"/>
      <c r="AG93" s="13"/>
      <c r="AH93" s="3"/>
      <c r="AI93" s="3"/>
      <c r="AJ93" s="3"/>
      <c r="AK93" s="3"/>
      <c r="AL93" s="3"/>
    </row>
    <row r="94" spans="1:38" ht="14.4" x14ac:dyDescent="0.3">
      <c r="A94" s="44" t="s">
        <v>220</v>
      </c>
      <c r="B94" s="48"/>
      <c r="C94" s="48"/>
      <c r="D94" s="51"/>
      <c r="E94" s="48"/>
      <c r="F94" s="48"/>
      <c r="G94" s="48"/>
      <c r="H94" s="48"/>
      <c r="I94" s="48"/>
      <c r="J94" s="48"/>
      <c r="K94" s="48"/>
      <c r="L94" s="48"/>
      <c r="M94" s="48"/>
      <c r="N94" s="48"/>
      <c r="S94" s="13"/>
      <c r="T94" s="13"/>
      <c r="U94" s="13"/>
      <c r="V94" s="13"/>
      <c r="W94" s="13"/>
      <c r="X94" s="13"/>
      <c r="Z94" s="13"/>
      <c r="AA94" s="13"/>
      <c r="AB94" s="13"/>
      <c r="AE94" s="13"/>
      <c r="AF94" s="13"/>
      <c r="AG94" s="13"/>
    </row>
    <row r="95" spans="1:38" x14ac:dyDescent="0.25">
      <c r="A95" s="48" t="s">
        <v>182</v>
      </c>
      <c r="B95" s="53"/>
      <c r="C95" s="48"/>
      <c r="D95" s="50"/>
      <c r="E95" s="48"/>
      <c r="F95" s="50"/>
      <c r="G95" s="50"/>
      <c r="H95" s="50"/>
      <c r="I95" s="50"/>
      <c r="J95" s="50"/>
      <c r="K95" s="48"/>
      <c r="L95" s="50"/>
      <c r="M95" s="51"/>
      <c r="N95" s="50"/>
      <c r="S95" s="33" t="str">
        <f>IF(ISERROR(VLOOKUP(D95,$D$11:D94,1,FALSE)),"","o")</f>
        <v/>
      </c>
      <c r="T95" s="33" t="str">
        <f>IF(ISERROR(VLOOKUP(D95,D96:$D$159,1,FALSE)),"","o")</f>
        <v/>
      </c>
      <c r="U95" s="33" t="str">
        <f t="shared" ref="U95" si="20">IF(OR(S95="o",T95="o"),"o","")</f>
        <v/>
      </c>
      <c r="V95" s="33" t="str">
        <f>IF(ISERROR(VLOOKUP(L95,L$94:L94,1,FALSE)),"","o")</f>
        <v/>
      </c>
      <c r="W95" s="33" t="str">
        <f>IF(ISERROR(VLOOKUP(L95,L96:L$159,1,FALSE)),"","o")</f>
        <v/>
      </c>
      <c r="X95" s="33" t="str">
        <f>IF(OR(V95="o",W95="o"),"o","")</f>
        <v/>
      </c>
      <c r="Z95" s="33" t="str">
        <f>IF(ISERROR(VLOOKUP(N95,N$94:N94,1,FALSE)),"","o")</f>
        <v/>
      </c>
      <c r="AA95" s="33" t="str">
        <f>IF(ISERROR(VLOOKUP(N95,N96:PS$158,1,FALSE)),"","o")</f>
        <v/>
      </c>
      <c r="AB95" s="33" t="str">
        <f t="shared" ref="AB95" si="21">IF(OR(Z95="o",AA95="o"),"o","")</f>
        <v/>
      </c>
      <c r="AE95" s="32" t="str">
        <f t="shared" ref="AE95" si="22">IF(D95="","",D95)</f>
        <v/>
      </c>
      <c r="AF95" s="28" t="str">
        <f t="shared" ref="AF95" si="23">IF(L95="","",L95)</f>
        <v/>
      </c>
      <c r="AG95" s="28" t="str">
        <f t="shared" ref="AG95" si="24">IF(N95="","",N95)</f>
        <v/>
      </c>
      <c r="AH95" s="34" t="str">
        <f>CONCATENATE(A95," ",B95)</f>
        <v xml:space="preserve">Formation agricole : </v>
      </c>
    </row>
    <row r="96" spans="1:38" x14ac:dyDescent="0.25">
      <c r="A96" s="48" t="s">
        <v>183</v>
      </c>
      <c r="B96" s="53"/>
      <c r="C96" s="48"/>
      <c r="D96" s="50"/>
      <c r="E96" s="48"/>
      <c r="F96" s="50"/>
      <c r="G96" s="50"/>
      <c r="H96" s="50"/>
      <c r="I96" s="50"/>
      <c r="J96" s="50"/>
      <c r="K96" s="48"/>
      <c r="L96" s="50"/>
      <c r="M96" s="51"/>
      <c r="N96" s="50"/>
      <c r="S96" s="33" t="str">
        <f>IF(ISERROR(VLOOKUP(D96,$D$11:D95,1,FALSE)),"","o")</f>
        <v/>
      </c>
      <c r="T96" s="33" t="str">
        <f>IF(ISERROR(VLOOKUP(D96,D97:$D$159,1,FALSE)),"","o")</f>
        <v/>
      </c>
      <c r="U96" s="33" t="str">
        <f t="shared" ref="U96:U156" si="25">IF(OR(S96="o",T96="o"),"o","")</f>
        <v/>
      </c>
      <c r="V96" s="33" t="str">
        <f>IF(ISERROR(VLOOKUP(L96,L$94:L95,1,FALSE)),"","o")</f>
        <v/>
      </c>
      <c r="W96" s="33" t="str">
        <f>IF(ISERROR(VLOOKUP(L96,L97:L$159,1,FALSE)),"","o")</f>
        <v/>
      </c>
      <c r="X96" s="33" t="str">
        <f t="shared" ref="X96:X156" si="26">IF(OR(V96="o",W96="o"),"o","")</f>
        <v/>
      </c>
      <c r="Z96" s="33" t="str">
        <f>IF(ISERROR(VLOOKUP(N96,N$94:N95,1,FALSE)),"","o")</f>
        <v/>
      </c>
      <c r="AA96" s="33" t="str">
        <f>IF(ISERROR(VLOOKUP(N96,N97:PS$158,1,FALSE)),"","o")</f>
        <v/>
      </c>
      <c r="AB96" s="33" t="str">
        <f t="shared" ref="AB96:AB156" si="27">IF(OR(Z96="o",AA96="o"),"o","")</f>
        <v/>
      </c>
      <c r="AE96" s="32" t="str">
        <f t="shared" ref="AE96" si="28">IF(D96="","",D96)</f>
        <v/>
      </c>
      <c r="AF96" s="28" t="str">
        <f t="shared" ref="AF96" si="29">IF(L96="","",L96)</f>
        <v/>
      </c>
      <c r="AG96" s="28" t="str">
        <f t="shared" ref="AG96" si="30">IF(N96="","",N96)</f>
        <v/>
      </c>
      <c r="AH96" s="34" t="str">
        <f>CONCATENATE(A96," ",B96)</f>
        <v xml:space="preserve">Autre formation 2 : </v>
      </c>
    </row>
    <row r="97" spans="1:38" x14ac:dyDescent="0.25">
      <c r="A97" s="48" t="s">
        <v>183</v>
      </c>
      <c r="B97" s="53"/>
      <c r="C97" s="48"/>
      <c r="D97" s="50"/>
      <c r="E97" s="48"/>
      <c r="F97" s="50"/>
      <c r="G97" s="50"/>
      <c r="H97" s="50"/>
      <c r="I97" s="50"/>
      <c r="J97" s="50"/>
      <c r="K97" s="48"/>
      <c r="L97" s="50"/>
      <c r="M97" s="51"/>
      <c r="N97" s="50"/>
      <c r="S97" s="33" t="str">
        <f>IF(ISERROR(VLOOKUP(D97,$D$11:D96,1,FALSE)),"","o")</f>
        <v/>
      </c>
      <c r="T97" s="33" t="str">
        <f>IF(ISERROR(VLOOKUP(D97,D98:$D$159,1,FALSE)),"","o")</f>
        <v/>
      </c>
      <c r="U97" s="33" t="str">
        <f t="shared" si="25"/>
        <v/>
      </c>
      <c r="V97" s="33" t="str">
        <f>IF(ISERROR(VLOOKUP(L97,L$94:L96,1,FALSE)),"","o")</f>
        <v/>
      </c>
      <c r="W97" s="33" t="str">
        <f>IF(ISERROR(VLOOKUP(L97,L98:L$159,1,FALSE)),"","o")</f>
        <v/>
      </c>
      <c r="X97" s="33" t="str">
        <f t="shared" si="26"/>
        <v/>
      </c>
      <c r="Z97" s="33" t="str">
        <f>IF(ISERROR(VLOOKUP(N97,N$94:N96,1,FALSE)),"","o")</f>
        <v/>
      </c>
      <c r="AA97" s="33" t="str">
        <f>IF(ISERROR(VLOOKUP(N97,N98:PS$158,1,FALSE)),"","o")</f>
        <v/>
      </c>
      <c r="AB97" s="33" t="str">
        <f t="shared" si="27"/>
        <v/>
      </c>
      <c r="AE97" s="32" t="str">
        <f t="shared" ref="AE97:AE98" si="31">IF(D97="","",D97)</f>
        <v/>
      </c>
      <c r="AF97" s="28" t="str">
        <f t="shared" ref="AF97:AF98" si="32">IF(L97="","",L97)</f>
        <v/>
      </c>
      <c r="AG97" s="28" t="str">
        <f t="shared" ref="AG97:AG98" si="33">IF(N97="","",N97)</f>
        <v/>
      </c>
      <c r="AH97" s="34" t="str">
        <f>CONCATENATE(A97," ",B97)</f>
        <v xml:space="preserve">Autre formation 2 : </v>
      </c>
    </row>
    <row r="98" spans="1:38" x14ac:dyDescent="0.25">
      <c r="A98" s="48" t="s">
        <v>184</v>
      </c>
      <c r="B98" s="53"/>
      <c r="C98" s="48"/>
      <c r="D98" s="50"/>
      <c r="E98" s="48"/>
      <c r="F98" s="50"/>
      <c r="G98" s="50"/>
      <c r="H98" s="50"/>
      <c r="I98" s="50"/>
      <c r="J98" s="50"/>
      <c r="K98" s="48"/>
      <c r="L98" s="50"/>
      <c r="M98" s="51"/>
      <c r="N98" s="50"/>
      <c r="S98" s="33" t="str">
        <f>IF(ISERROR(VLOOKUP(D98,$D$11:D97,1,FALSE)),"","o")</f>
        <v/>
      </c>
      <c r="T98" s="33" t="str">
        <f>IF(ISERROR(VLOOKUP(D98,D99:$D$159,1,FALSE)),"","o")</f>
        <v/>
      </c>
      <c r="U98" s="33" t="str">
        <f t="shared" si="25"/>
        <v/>
      </c>
      <c r="V98" s="33" t="str">
        <f>IF(ISERROR(VLOOKUP(L98,L$94:L97,1,FALSE)),"","o")</f>
        <v/>
      </c>
      <c r="W98" s="33" t="str">
        <f>IF(ISERROR(VLOOKUP(L98,L99:L$159,1,FALSE)),"","o")</f>
        <v/>
      </c>
      <c r="X98" s="33" t="str">
        <f t="shared" si="26"/>
        <v/>
      </c>
      <c r="Z98" s="33" t="str">
        <f>IF(ISERROR(VLOOKUP(N98,N$94:N97,1,FALSE)),"","o")</f>
        <v/>
      </c>
      <c r="AA98" s="33" t="str">
        <f>IF(ISERROR(VLOOKUP(N98,N99:PS$158,1,FALSE)),"","o")</f>
        <v/>
      </c>
      <c r="AB98" s="33" t="str">
        <f t="shared" si="27"/>
        <v/>
      </c>
      <c r="AE98" s="32" t="str">
        <f t="shared" si="31"/>
        <v/>
      </c>
      <c r="AF98" s="28" t="str">
        <f t="shared" si="32"/>
        <v/>
      </c>
      <c r="AG98" s="28" t="str">
        <f t="shared" si="33"/>
        <v/>
      </c>
      <c r="AH98" s="34" t="str">
        <f>CONCATENATE(A98," ",B98)</f>
        <v xml:space="preserve">Autre formation 3 : </v>
      </c>
    </row>
    <row r="99" spans="1:38" customFormat="1" ht="12" customHeight="1" x14ac:dyDescent="0.3">
      <c r="A99" s="47"/>
      <c r="B99" s="48"/>
      <c r="C99" s="48"/>
      <c r="D99" s="49"/>
      <c r="E99" s="49"/>
      <c r="F99" s="49"/>
      <c r="G99" s="49"/>
      <c r="H99" s="49"/>
      <c r="I99" s="49"/>
      <c r="J99" s="49"/>
      <c r="K99" s="49"/>
      <c r="L99" s="49"/>
      <c r="M99" s="48"/>
      <c r="N99" s="49"/>
      <c r="O99" s="15"/>
      <c r="P99" s="3"/>
      <c r="Q99" s="3"/>
      <c r="R99" s="3"/>
      <c r="S99" s="33" t="str">
        <f>IF(ISERROR(VLOOKUP(D99,$D$11:D98,1,FALSE)),"","o")</f>
        <v/>
      </c>
      <c r="T99" s="33" t="str">
        <f>IF(ISERROR(VLOOKUP(D99,D100:$D$159,1,FALSE)),"","o")</f>
        <v/>
      </c>
      <c r="U99" s="33" t="str">
        <f t="shared" si="25"/>
        <v/>
      </c>
      <c r="V99" s="33" t="str">
        <f>IF(ISERROR(VLOOKUP(L99,L$94:L98,1,FALSE)),"","o")</f>
        <v/>
      </c>
      <c r="W99" s="33" t="str">
        <f>IF(ISERROR(VLOOKUP(L99,L100:L$159,1,FALSE)),"","o")</f>
        <v/>
      </c>
      <c r="X99" s="33" t="str">
        <f t="shared" si="26"/>
        <v/>
      </c>
      <c r="Y99" s="3"/>
      <c r="Z99" s="33" t="str">
        <f>IF(ISERROR(VLOOKUP(N99,N$94:N98,1,FALSE)),"","o")</f>
        <v/>
      </c>
      <c r="AA99" s="33" t="str">
        <f>IF(ISERROR(VLOOKUP(N99,N100:PS$158,1,FALSE)),"","o")</f>
        <v/>
      </c>
      <c r="AB99" s="33" t="str">
        <f t="shared" si="27"/>
        <v/>
      </c>
      <c r="AC99" s="3"/>
      <c r="AD99" s="3"/>
      <c r="AE99" s="32"/>
      <c r="AF99" s="32"/>
      <c r="AG99" s="32"/>
      <c r="AH99" s="34"/>
      <c r="AI99" s="3"/>
      <c r="AJ99" s="3"/>
      <c r="AK99" s="3"/>
      <c r="AL99" s="3"/>
    </row>
    <row r="100" spans="1:38" ht="14.4" x14ac:dyDescent="0.3">
      <c r="A100" s="44" t="s">
        <v>221</v>
      </c>
      <c r="B100" s="48"/>
      <c r="C100" s="48"/>
      <c r="D100" s="51"/>
      <c r="E100" s="48"/>
      <c r="F100" s="48"/>
      <c r="G100" s="48"/>
      <c r="H100" s="48"/>
      <c r="I100" s="48"/>
      <c r="J100" s="48"/>
      <c r="K100" s="48"/>
      <c r="L100" s="48"/>
      <c r="M100" s="48"/>
      <c r="N100" s="48"/>
      <c r="S100" s="33" t="str">
        <f>IF(ISERROR(VLOOKUP(D100,$D$11:D99,1,FALSE)),"","o")</f>
        <v/>
      </c>
      <c r="T100" s="33" t="str">
        <f>IF(ISERROR(VLOOKUP(D100,D101:$D$159,1,FALSE)),"","o")</f>
        <v/>
      </c>
      <c r="U100" s="33" t="str">
        <f t="shared" si="25"/>
        <v/>
      </c>
      <c r="V100" s="33" t="str">
        <f>IF(ISERROR(VLOOKUP(L100,L$94:L99,1,FALSE)),"","o")</f>
        <v/>
      </c>
      <c r="W100" s="33" t="str">
        <f>IF(ISERROR(VLOOKUP(L100,L101:L$159,1,FALSE)),"","o")</f>
        <v/>
      </c>
      <c r="X100" s="33" t="str">
        <f t="shared" si="26"/>
        <v/>
      </c>
      <c r="Z100" s="33" t="str">
        <f>IF(ISERROR(VLOOKUP(N100,N$94:N99,1,FALSE)),"","o")</f>
        <v/>
      </c>
      <c r="AA100" s="33" t="str">
        <f>IF(ISERROR(VLOOKUP(N100,N101:PS$158,1,FALSE)),"","o")</f>
        <v/>
      </c>
      <c r="AB100" s="33" t="str">
        <f t="shared" si="27"/>
        <v/>
      </c>
      <c r="AE100" s="32"/>
      <c r="AF100" s="32"/>
      <c r="AG100" s="32"/>
      <c r="AH100" s="34"/>
    </row>
    <row r="101" spans="1:38" x14ac:dyDescent="0.25">
      <c r="A101" s="47" t="s">
        <v>120</v>
      </c>
      <c r="B101" s="48"/>
      <c r="C101" s="48"/>
      <c r="D101" s="51"/>
      <c r="E101" s="48"/>
      <c r="F101" s="48"/>
      <c r="G101" s="48"/>
      <c r="H101" s="48"/>
      <c r="I101" s="48"/>
      <c r="J101" s="48"/>
      <c r="K101" s="48"/>
      <c r="L101" s="51"/>
      <c r="M101" s="51"/>
      <c r="N101" s="51"/>
      <c r="S101" s="33" t="str">
        <f>IF(ISERROR(VLOOKUP(D101,$D$11:D100,1,FALSE)),"","o")</f>
        <v/>
      </c>
      <c r="T101" s="33" t="str">
        <f>IF(ISERROR(VLOOKUP(D101,D102:$D$159,1,FALSE)),"","o")</f>
        <v/>
      </c>
      <c r="U101" s="33" t="str">
        <f t="shared" si="25"/>
        <v/>
      </c>
      <c r="V101" s="33" t="str">
        <f>IF(ISERROR(VLOOKUP(L101,L$94:L100,1,FALSE)),"","o")</f>
        <v/>
      </c>
      <c r="W101" s="33" t="str">
        <f>IF(ISERROR(VLOOKUP(L101,L102:L$159,1,FALSE)),"","o")</f>
        <v/>
      </c>
      <c r="X101" s="33" t="str">
        <f t="shared" si="26"/>
        <v/>
      </c>
      <c r="Z101" s="33" t="str">
        <f>IF(ISERROR(VLOOKUP(N101,N$94:N100,1,FALSE)),"","o")</f>
        <v/>
      </c>
      <c r="AA101" s="33" t="str">
        <f>IF(ISERROR(VLOOKUP(N101,N102:PS$158,1,FALSE)),"","o")</f>
        <v/>
      </c>
      <c r="AB101" s="33" t="str">
        <f t="shared" si="27"/>
        <v/>
      </c>
      <c r="AE101" s="32" t="str">
        <f t="shared" ref="AE101" si="34">IF(D101="","",D101)</f>
        <v/>
      </c>
      <c r="AF101" s="28" t="str">
        <f t="shared" ref="AF101" si="35">IF(L101="","",L101)</f>
        <v/>
      </c>
      <c r="AG101" s="28" t="str">
        <f t="shared" ref="AG101" si="36">IF(N101="","",N101)</f>
        <v/>
      </c>
      <c r="AH101" s="34"/>
    </row>
    <row r="102" spans="1:38" x14ac:dyDescent="0.25">
      <c r="A102" s="48" t="s">
        <v>185</v>
      </c>
      <c r="B102" s="53"/>
      <c r="C102" s="48"/>
      <c r="D102" s="50"/>
      <c r="E102" s="48"/>
      <c r="F102" s="50"/>
      <c r="G102" s="50"/>
      <c r="H102" s="50"/>
      <c r="I102" s="50"/>
      <c r="J102" s="50"/>
      <c r="K102" s="48"/>
      <c r="L102" s="50"/>
      <c r="M102" s="51"/>
      <c r="N102" s="50"/>
      <c r="S102" s="33" t="str">
        <f>IF(ISERROR(VLOOKUP(D102,$D$11:D101,1,FALSE)),"","o")</f>
        <v/>
      </c>
      <c r="T102" s="33" t="str">
        <f>IF(ISERROR(VLOOKUP(D102,D103:$D$159,1,FALSE)),"","o")</f>
        <v/>
      </c>
      <c r="U102" s="33" t="str">
        <f t="shared" si="25"/>
        <v/>
      </c>
      <c r="V102" s="33" t="str">
        <f>IF(ISERROR(VLOOKUP(L102,L$94:L101,1,FALSE)),"","o")</f>
        <v/>
      </c>
      <c r="W102" s="33" t="str">
        <f>IF(ISERROR(VLOOKUP(L102,L103:L$159,1,FALSE)),"","o")</f>
        <v/>
      </c>
      <c r="X102" s="33" t="str">
        <f t="shared" si="26"/>
        <v/>
      </c>
      <c r="Z102" s="33" t="str">
        <f>IF(ISERROR(VLOOKUP(N102,N$94:N101,1,FALSE)),"","o")</f>
        <v/>
      </c>
      <c r="AA102" s="33" t="str">
        <f>IF(ISERROR(VLOOKUP(N102,N103:PS$158,1,FALSE)),"","o")</f>
        <v/>
      </c>
      <c r="AB102" s="33" t="str">
        <f t="shared" si="27"/>
        <v/>
      </c>
      <c r="AE102" s="32" t="str">
        <f t="shared" ref="AE102:AE105" si="37">IF(D102="","",D102)</f>
        <v/>
      </c>
      <c r="AF102" s="28" t="str">
        <f t="shared" ref="AF102:AF105" si="38">IF(L102="","",L102)</f>
        <v/>
      </c>
      <c r="AG102" s="28" t="str">
        <f t="shared" ref="AG102:AG105" si="39">IF(N102="","",N102)</f>
        <v/>
      </c>
      <c r="AH102" s="34" t="str">
        <f t="shared" ref="AH102:AH116" si="40">CONCATENATE(A102," ",B102)</f>
        <v xml:space="preserve">Vaches laitières : </v>
      </c>
    </row>
    <row r="103" spans="1:38" x14ac:dyDescent="0.25">
      <c r="A103" s="48" t="s">
        <v>186</v>
      </c>
      <c r="B103" s="53"/>
      <c r="C103" s="48"/>
      <c r="D103" s="50"/>
      <c r="E103" s="48"/>
      <c r="F103" s="50"/>
      <c r="G103" s="50"/>
      <c r="H103" s="50"/>
      <c r="I103" s="50"/>
      <c r="J103" s="50"/>
      <c r="K103" s="48"/>
      <c r="L103" s="50"/>
      <c r="M103" s="51"/>
      <c r="N103" s="50"/>
      <c r="S103" s="33" t="str">
        <f>IF(ISERROR(VLOOKUP(D103,$D$11:D102,1,FALSE)),"","o")</f>
        <v/>
      </c>
      <c r="T103" s="33" t="str">
        <f>IF(ISERROR(VLOOKUP(D103,D104:$D$159,1,FALSE)),"","o")</f>
        <v/>
      </c>
      <c r="U103" s="33" t="str">
        <f t="shared" si="25"/>
        <v/>
      </c>
      <c r="V103" s="33" t="str">
        <f>IF(ISERROR(VLOOKUP(L103,L$94:L102,1,FALSE)),"","o")</f>
        <v/>
      </c>
      <c r="W103" s="33" t="str">
        <f>IF(ISERROR(VLOOKUP(L103,L104:L$159,1,FALSE)),"","o")</f>
        <v/>
      </c>
      <c r="X103" s="33" t="str">
        <f t="shared" si="26"/>
        <v/>
      </c>
      <c r="Z103" s="33" t="str">
        <f>IF(ISERROR(VLOOKUP(N103,N$94:N102,1,FALSE)),"","o")</f>
        <v/>
      </c>
      <c r="AA103" s="33" t="str">
        <f>IF(ISERROR(VLOOKUP(N103,N104:PS$158,1,FALSE)),"","o")</f>
        <v/>
      </c>
      <c r="AB103" s="33" t="str">
        <f t="shared" si="27"/>
        <v/>
      </c>
      <c r="AE103" s="32" t="str">
        <f t="shared" si="37"/>
        <v/>
      </c>
      <c r="AF103" s="28" t="str">
        <f t="shared" si="38"/>
        <v/>
      </c>
      <c r="AG103" s="28" t="str">
        <f t="shared" si="39"/>
        <v/>
      </c>
      <c r="AH103" s="34" t="str">
        <f t="shared" si="40"/>
        <v xml:space="preserve">Vaches allaitantes : </v>
      </c>
    </row>
    <row r="104" spans="1:38" x14ac:dyDescent="0.25">
      <c r="A104" s="48" t="s">
        <v>188</v>
      </c>
      <c r="B104" s="53"/>
      <c r="C104" s="48"/>
      <c r="D104" s="50"/>
      <c r="E104" s="48"/>
      <c r="F104" s="50"/>
      <c r="G104" s="50"/>
      <c r="H104" s="50"/>
      <c r="I104" s="50"/>
      <c r="J104" s="50"/>
      <c r="K104" s="48"/>
      <c r="L104" s="50"/>
      <c r="M104" s="51"/>
      <c r="N104" s="50"/>
      <c r="S104" s="33" t="str">
        <f>IF(ISERROR(VLOOKUP(D104,$D$11:D103,1,FALSE)),"","o")</f>
        <v/>
      </c>
      <c r="T104" s="33" t="str">
        <f>IF(ISERROR(VLOOKUP(D104,D105:$D$159,1,FALSE)),"","o")</f>
        <v/>
      </c>
      <c r="U104" s="33" t="str">
        <f t="shared" si="25"/>
        <v/>
      </c>
      <c r="V104" s="33" t="str">
        <f>IF(ISERROR(VLOOKUP(L104,L$94:L103,1,FALSE)),"","o")</f>
        <v/>
      </c>
      <c r="W104" s="33" t="str">
        <f>IF(ISERROR(VLOOKUP(L104,L105:L$159,1,FALSE)),"","o")</f>
        <v/>
      </c>
      <c r="X104" s="33" t="str">
        <f t="shared" si="26"/>
        <v/>
      </c>
      <c r="Z104" s="33" t="str">
        <f>IF(ISERROR(VLOOKUP(N104,N$94:N103,1,FALSE)),"","o")</f>
        <v/>
      </c>
      <c r="AA104" s="33" t="str">
        <f>IF(ISERROR(VLOOKUP(N104,N105:PS$158,1,FALSE)),"","o")</f>
        <v/>
      </c>
      <c r="AB104" s="33" t="str">
        <f t="shared" si="27"/>
        <v/>
      </c>
      <c r="AE104" s="32" t="str">
        <f t="shared" si="37"/>
        <v/>
      </c>
      <c r="AF104" s="28" t="str">
        <f t="shared" si="38"/>
        <v/>
      </c>
      <c r="AG104" s="28" t="str">
        <f t="shared" si="39"/>
        <v/>
      </c>
      <c r="AH104" s="34" t="str">
        <f t="shared" si="40"/>
        <v xml:space="preserve">Bovins d'élevage : </v>
      </c>
    </row>
    <row r="105" spans="1:38" x14ac:dyDescent="0.25">
      <c r="A105" s="48" t="s">
        <v>187</v>
      </c>
      <c r="B105" s="53"/>
      <c r="C105" s="48"/>
      <c r="D105" s="50"/>
      <c r="E105" s="48"/>
      <c r="F105" s="50"/>
      <c r="G105" s="50"/>
      <c r="H105" s="50"/>
      <c r="I105" s="50"/>
      <c r="J105" s="50"/>
      <c r="K105" s="48"/>
      <c r="L105" s="50"/>
      <c r="M105" s="51"/>
      <c r="N105" s="50"/>
      <c r="S105" s="33" t="str">
        <f>IF(ISERROR(VLOOKUP(D105,$D$11:D104,1,FALSE)),"","o")</f>
        <v/>
      </c>
      <c r="T105" s="33" t="str">
        <f>IF(ISERROR(VLOOKUP(D105,D106:$D$159,1,FALSE)),"","o")</f>
        <v/>
      </c>
      <c r="U105" s="33" t="str">
        <f t="shared" si="25"/>
        <v/>
      </c>
      <c r="V105" s="33" t="str">
        <f>IF(ISERROR(VLOOKUP(L105,L$94:L104,1,FALSE)),"","o")</f>
        <v/>
      </c>
      <c r="W105" s="33" t="str">
        <f>IF(ISERROR(VLOOKUP(L105,L106:L$159,1,FALSE)),"","o")</f>
        <v/>
      </c>
      <c r="X105" s="33" t="str">
        <f t="shared" si="26"/>
        <v/>
      </c>
      <c r="Z105" s="33" t="str">
        <f>IF(ISERROR(VLOOKUP(N105,N$94:N104,1,FALSE)),"","o")</f>
        <v/>
      </c>
      <c r="AA105" s="33" t="str">
        <f>IF(ISERROR(VLOOKUP(N105,N106:PS$158,1,FALSE)),"","o")</f>
        <v/>
      </c>
      <c r="AB105" s="33" t="str">
        <f t="shared" si="27"/>
        <v/>
      </c>
      <c r="AE105" s="32" t="str">
        <f t="shared" si="37"/>
        <v/>
      </c>
      <c r="AF105" s="28" t="str">
        <f t="shared" si="38"/>
        <v/>
      </c>
      <c r="AG105" s="28" t="str">
        <f t="shared" si="39"/>
        <v/>
      </c>
      <c r="AH105" s="34" t="str">
        <f t="shared" si="40"/>
        <v xml:space="preserve">Chevaux : </v>
      </c>
    </row>
    <row r="106" spans="1:38" x14ac:dyDescent="0.25">
      <c r="A106" s="48" t="s">
        <v>189</v>
      </c>
      <c r="B106" s="53"/>
      <c r="C106" s="48"/>
      <c r="D106" s="50"/>
      <c r="E106" s="48"/>
      <c r="F106" s="50"/>
      <c r="G106" s="50"/>
      <c r="H106" s="50"/>
      <c r="I106" s="50"/>
      <c r="J106" s="50"/>
      <c r="K106" s="48"/>
      <c r="L106" s="50"/>
      <c r="M106" s="51"/>
      <c r="N106" s="50"/>
      <c r="S106" s="33" t="str">
        <f>IF(ISERROR(VLOOKUP(D106,$D$11:D105,1,FALSE)),"","o")</f>
        <v/>
      </c>
      <c r="T106" s="33" t="str">
        <f>IF(ISERROR(VLOOKUP(D106,D107:$D$159,1,FALSE)),"","o")</f>
        <v/>
      </c>
      <c r="U106" s="33" t="str">
        <f t="shared" si="25"/>
        <v/>
      </c>
      <c r="V106" s="33" t="str">
        <f>IF(ISERROR(VLOOKUP(L106,L$94:L105,1,FALSE)),"","o")</f>
        <v/>
      </c>
      <c r="W106" s="33" t="str">
        <f>IF(ISERROR(VLOOKUP(L106,L107:L$159,1,FALSE)),"","o")</f>
        <v/>
      </c>
      <c r="X106" s="33" t="str">
        <f t="shared" si="26"/>
        <v/>
      </c>
      <c r="Z106" s="33" t="str">
        <f>IF(ISERROR(VLOOKUP(N106,N$94:N105,1,FALSE)),"","o")</f>
        <v/>
      </c>
      <c r="AA106" s="33" t="str">
        <f>IF(ISERROR(VLOOKUP(N106,N107:PS$158,1,FALSE)),"","o")</f>
        <v/>
      </c>
      <c r="AB106" s="33" t="str">
        <f t="shared" si="27"/>
        <v/>
      </c>
      <c r="AE106" s="32" t="str">
        <f t="shared" ref="AE106:AE110" si="41">IF(D106="","",D106)</f>
        <v/>
      </c>
      <c r="AF106" s="28" t="str">
        <f t="shared" ref="AF106:AF110" si="42">IF(L106="","",L106)</f>
        <v/>
      </c>
      <c r="AG106" s="28" t="str">
        <f t="shared" ref="AG106:AG110" si="43">IF(N106="","",N106)</f>
        <v/>
      </c>
      <c r="AH106" s="34" t="str">
        <f t="shared" si="40"/>
        <v xml:space="preserve">Porcs : </v>
      </c>
    </row>
    <row r="107" spans="1:38" x14ac:dyDescent="0.25">
      <c r="A107" s="48" t="s">
        <v>190</v>
      </c>
      <c r="B107" s="53"/>
      <c r="C107" s="48"/>
      <c r="D107" s="50"/>
      <c r="E107" s="48"/>
      <c r="F107" s="50"/>
      <c r="G107" s="50"/>
      <c r="H107" s="50"/>
      <c r="I107" s="50"/>
      <c r="J107" s="50"/>
      <c r="K107" s="48"/>
      <c r="L107" s="50"/>
      <c r="M107" s="51"/>
      <c r="N107" s="50"/>
      <c r="S107" s="33" t="str">
        <f>IF(ISERROR(VLOOKUP(D107,$D$11:D106,1,FALSE)),"","o")</f>
        <v/>
      </c>
      <c r="T107" s="33" t="str">
        <f>IF(ISERROR(VLOOKUP(D107,D108:$D$159,1,FALSE)),"","o")</f>
        <v/>
      </c>
      <c r="U107" s="33" t="str">
        <f t="shared" si="25"/>
        <v/>
      </c>
      <c r="V107" s="33" t="str">
        <f>IF(ISERROR(VLOOKUP(L107,L$94:L106,1,FALSE)),"","o")</f>
        <v/>
      </c>
      <c r="W107" s="33" t="str">
        <f>IF(ISERROR(VLOOKUP(L107,L108:L$159,1,FALSE)),"","o")</f>
        <v/>
      </c>
      <c r="X107" s="33" t="str">
        <f t="shared" si="26"/>
        <v/>
      </c>
      <c r="Z107" s="33" t="str">
        <f>IF(ISERROR(VLOOKUP(N107,N$94:N106,1,FALSE)),"","o")</f>
        <v/>
      </c>
      <c r="AA107" s="33" t="str">
        <f>IF(ISERROR(VLOOKUP(N107,N108:PS$158,1,FALSE)),"","o")</f>
        <v/>
      </c>
      <c r="AB107" s="33" t="str">
        <f t="shared" si="27"/>
        <v/>
      </c>
      <c r="AE107" s="32" t="str">
        <f t="shared" si="41"/>
        <v/>
      </c>
      <c r="AF107" s="28" t="str">
        <f t="shared" si="42"/>
        <v/>
      </c>
      <c r="AG107" s="28" t="str">
        <f t="shared" si="43"/>
        <v/>
      </c>
      <c r="AH107" s="34" t="str">
        <f t="shared" si="40"/>
        <v xml:space="preserve">Volaille : </v>
      </c>
    </row>
    <row r="108" spans="1:38" x14ac:dyDescent="0.25">
      <c r="A108" s="48" t="s">
        <v>188</v>
      </c>
      <c r="B108" s="53"/>
      <c r="C108" s="48"/>
      <c r="D108" s="50"/>
      <c r="E108" s="48"/>
      <c r="F108" s="50"/>
      <c r="G108" s="50"/>
      <c r="H108" s="50"/>
      <c r="I108" s="50"/>
      <c r="J108" s="50"/>
      <c r="K108" s="48"/>
      <c r="L108" s="50"/>
      <c r="M108" s="51"/>
      <c r="N108" s="50"/>
      <c r="S108" s="33" t="str">
        <f>IF(ISERROR(VLOOKUP(D108,$D$11:D107,1,FALSE)),"","o")</f>
        <v/>
      </c>
      <c r="T108" s="33" t="str">
        <f>IF(ISERROR(VLOOKUP(D108,D109:$D$159,1,FALSE)),"","o")</f>
        <v/>
      </c>
      <c r="U108" s="33" t="str">
        <f t="shared" si="25"/>
        <v/>
      </c>
      <c r="V108" s="33" t="str">
        <f>IF(ISERROR(VLOOKUP(L108,L$94:L107,1,FALSE)),"","o")</f>
        <v/>
      </c>
      <c r="W108" s="33" t="str">
        <f>IF(ISERROR(VLOOKUP(L108,L109:L$159,1,FALSE)),"","o")</f>
        <v/>
      </c>
      <c r="X108" s="33" t="str">
        <f t="shared" si="26"/>
        <v/>
      </c>
      <c r="Z108" s="33" t="str">
        <f>IF(ISERROR(VLOOKUP(N108,N$94:N107,1,FALSE)),"","o")</f>
        <v/>
      </c>
      <c r="AA108" s="33" t="str">
        <f>IF(ISERROR(VLOOKUP(N108,N109:PS$158,1,FALSE)),"","o")</f>
        <v/>
      </c>
      <c r="AB108" s="33" t="str">
        <f t="shared" si="27"/>
        <v/>
      </c>
      <c r="AE108" s="32" t="str">
        <f t="shared" si="41"/>
        <v/>
      </c>
      <c r="AF108" s="28" t="str">
        <f t="shared" si="42"/>
        <v/>
      </c>
      <c r="AG108" s="28" t="str">
        <f t="shared" si="43"/>
        <v/>
      </c>
      <c r="AH108" s="34" t="str">
        <f t="shared" si="40"/>
        <v xml:space="preserve">Bovins d'élevage : </v>
      </c>
    </row>
    <row r="109" spans="1:38" x14ac:dyDescent="0.25">
      <c r="A109" s="48" t="s">
        <v>187</v>
      </c>
      <c r="B109" s="53"/>
      <c r="C109" s="48"/>
      <c r="D109" s="50"/>
      <c r="E109" s="48"/>
      <c r="F109" s="50"/>
      <c r="G109" s="50"/>
      <c r="H109" s="50"/>
      <c r="I109" s="50"/>
      <c r="J109" s="50"/>
      <c r="K109" s="48"/>
      <c r="L109" s="50"/>
      <c r="M109" s="51"/>
      <c r="N109" s="50"/>
      <c r="S109" s="33" t="str">
        <f>IF(ISERROR(VLOOKUP(D109,$D$11:D108,1,FALSE)),"","o")</f>
        <v/>
      </c>
      <c r="T109" s="33" t="str">
        <f>IF(ISERROR(VLOOKUP(D109,D110:$D$159,1,FALSE)),"","o")</f>
        <v/>
      </c>
      <c r="U109" s="33" t="str">
        <f t="shared" si="25"/>
        <v/>
      </c>
      <c r="V109" s="33" t="str">
        <f>IF(ISERROR(VLOOKUP(L109,L$94:L108,1,FALSE)),"","o")</f>
        <v/>
      </c>
      <c r="W109" s="33" t="str">
        <f>IF(ISERROR(VLOOKUP(L109,L110:L$159,1,FALSE)),"","o")</f>
        <v/>
      </c>
      <c r="X109" s="33" t="str">
        <f t="shared" si="26"/>
        <v/>
      </c>
      <c r="Z109" s="33" t="str">
        <f>IF(ISERROR(VLOOKUP(N109,N$94:N108,1,FALSE)),"","o")</f>
        <v/>
      </c>
      <c r="AA109" s="33" t="str">
        <f>IF(ISERROR(VLOOKUP(N109,N110:PS$158,1,FALSE)),"","o")</f>
        <v/>
      </c>
      <c r="AB109" s="33" t="str">
        <f t="shared" si="27"/>
        <v/>
      </c>
      <c r="AE109" s="32" t="str">
        <f t="shared" si="41"/>
        <v/>
      </c>
      <c r="AF109" s="28" t="str">
        <f t="shared" si="42"/>
        <v/>
      </c>
      <c r="AG109" s="28" t="str">
        <f t="shared" si="43"/>
        <v/>
      </c>
      <c r="AH109" s="34" t="str">
        <f t="shared" si="40"/>
        <v xml:space="preserve">Chevaux : </v>
      </c>
    </row>
    <row r="110" spans="1:38" x14ac:dyDescent="0.25">
      <c r="A110" s="48" t="s">
        <v>191</v>
      </c>
      <c r="B110" s="53"/>
      <c r="C110" s="48"/>
      <c r="D110" s="50"/>
      <c r="E110" s="48"/>
      <c r="F110" s="50"/>
      <c r="G110" s="50"/>
      <c r="H110" s="50"/>
      <c r="I110" s="50"/>
      <c r="J110" s="50"/>
      <c r="K110" s="48"/>
      <c r="L110" s="50"/>
      <c r="M110" s="51"/>
      <c r="N110" s="50"/>
      <c r="S110" s="33" t="str">
        <f>IF(ISERROR(VLOOKUP(D110,$D$11:D109,1,FALSE)),"","o")</f>
        <v/>
      </c>
      <c r="T110" s="33" t="str">
        <f>IF(ISERROR(VLOOKUP(D110,D111:$D$159,1,FALSE)),"","o")</f>
        <v/>
      </c>
      <c r="U110" s="33" t="str">
        <f t="shared" si="25"/>
        <v/>
      </c>
      <c r="V110" s="33" t="str">
        <f>IF(ISERROR(VLOOKUP(L110,L$94:L109,1,FALSE)),"","o")</f>
        <v/>
      </c>
      <c r="W110" s="33" t="str">
        <f>IF(ISERROR(VLOOKUP(L110,L111:L$159,1,FALSE)),"","o")</f>
        <v/>
      </c>
      <c r="X110" s="33" t="str">
        <f t="shared" si="26"/>
        <v/>
      </c>
      <c r="Z110" s="33" t="str">
        <f>IF(ISERROR(VLOOKUP(N110,N$94:N109,1,FALSE)),"","o")</f>
        <v/>
      </c>
      <c r="AA110" s="33" t="str">
        <f>IF(ISERROR(VLOOKUP(N110,N111:PS$158,1,FALSE)),"","o")</f>
        <v/>
      </c>
      <c r="AB110" s="33" t="str">
        <f t="shared" si="27"/>
        <v/>
      </c>
      <c r="AE110" s="32" t="str">
        <f t="shared" si="41"/>
        <v/>
      </c>
      <c r="AF110" s="28" t="str">
        <f t="shared" si="42"/>
        <v/>
      </c>
      <c r="AG110" s="28" t="str">
        <f t="shared" si="43"/>
        <v/>
      </c>
      <c r="AH110" s="34" t="str">
        <f t="shared" si="40"/>
        <v xml:space="preserve">Herbages : </v>
      </c>
    </row>
    <row r="111" spans="1:38" x14ac:dyDescent="0.25">
      <c r="A111" s="48" t="s">
        <v>192</v>
      </c>
      <c r="B111" s="53"/>
      <c r="C111" s="48"/>
      <c r="D111" s="50"/>
      <c r="E111" s="48"/>
      <c r="F111" s="50"/>
      <c r="G111" s="50"/>
      <c r="H111" s="50"/>
      <c r="I111" s="50"/>
      <c r="J111" s="50"/>
      <c r="K111" s="48"/>
      <c r="L111" s="50"/>
      <c r="M111" s="51"/>
      <c r="N111" s="50"/>
      <c r="S111" s="33" t="str">
        <f>IF(ISERROR(VLOOKUP(D111,$D$11:D110,1,FALSE)),"","o")</f>
        <v/>
      </c>
      <c r="T111" s="33" t="str">
        <f>IF(ISERROR(VLOOKUP(D111,D112:$D$159,1,FALSE)),"","o")</f>
        <v/>
      </c>
      <c r="U111" s="33" t="str">
        <f t="shared" si="25"/>
        <v/>
      </c>
      <c r="V111" s="33" t="str">
        <f>IF(ISERROR(VLOOKUP(L111,L$94:L110,1,FALSE)),"","o")</f>
        <v/>
      </c>
      <c r="W111" s="33" t="str">
        <f>IF(ISERROR(VLOOKUP(L111,L112:L$159,1,FALSE)),"","o")</f>
        <v/>
      </c>
      <c r="X111" s="33" t="str">
        <f t="shared" si="26"/>
        <v/>
      </c>
      <c r="Z111" s="33" t="str">
        <f>IF(ISERROR(VLOOKUP(N111,N$94:N110,1,FALSE)),"","o")</f>
        <v/>
      </c>
      <c r="AA111" s="33" t="str">
        <f>IF(ISERROR(VLOOKUP(N111,N112:PS$158,1,FALSE)),"","o")</f>
        <v/>
      </c>
      <c r="AB111" s="33" t="str">
        <f t="shared" si="27"/>
        <v/>
      </c>
      <c r="AE111" s="32" t="str">
        <f t="shared" ref="AE111:AE114" si="44">IF(D111="","",D111)</f>
        <v/>
      </c>
      <c r="AF111" s="28" t="str">
        <f t="shared" ref="AF111:AF114" si="45">IF(L111="","",L111)</f>
        <v/>
      </c>
      <c r="AG111" s="28" t="str">
        <f t="shared" ref="AG111:AG114" si="46">IF(N111="","",N111)</f>
        <v/>
      </c>
      <c r="AH111" s="34" t="str">
        <f t="shared" si="40"/>
        <v xml:space="preserve">Céréales : </v>
      </c>
    </row>
    <row r="112" spans="1:38" x14ac:dyDescent="0.25">
      <c r="A112" s="48" t="s">
        <v>194</v>
      </c>
      <c r="B112" s="53"/>
      <c r="C112" s="48"/>
      <c r="D112" s="50"/>
      <c r="E112" s="48"/>
      <c r="F112" s="50"/>
      <c r="G112" s="50"/>
      <c r="H112" s="50"/>
      <c r="I112" s="50"/>
      <c r="J112" s="50"/>
      <c r="K112" s="48"/>
      <c r="L112" s="50"/>
      <c r="M112" s="51"/>
      <c r="N112" s="50"/>
      <c r="S112" s="33" t="str">
        <f>IF(ISERROR(VLOOKUP(D112,$D$11:D111,1,FALSE)),"","o")</f>
        <v/>
      </c>
      <c r="T112" s="33" t="str">
        <f>IF(ISERROR(VLOOKUP(D112,D113:$D$159,1,FALSE)),"","o")</f>
        <v/>
      </c>
      <c r="U112" s="33" t="str">
        <f t="shared" si="25"/>
        <v/>
      </c>
      <c r="V112" s="33" t="str">
        <f>IF(ISERROR(VLOOKUP(L112,L$94:L111,1,FALSE)),"","o")</f>
        <v/>
      </c>
      <c r="W112" s="33" t="str">
        <f>IF(ISERROR(VLOOKUP(L112,L113:L$159,1,FALSE)),"","o")</f>
        <v/>
      </c>
      <c r="X112" s="33" t="str">
        <f t="shared" si="26"/>
        <v/>
      </c>
      <c r="Z112" s="33" t="str">
        <f>IF(ISERROR(VLOOKUP(N112,N$94:N111,1,FALSE)),"","o")</f>
        <v/>
      </c>
      <c r="AA112" s="33" t="str">
        <f>IF(ISERROR(VLOOKUP(N112,N113:PS$158,1,FALSE)),"","o")</f>
        <v/>
      </c>
      <c r="AB112" s="33" t="str">
        <f t="shared" si="27"/>
        <v/>
      </c>
      <c r="AE112" s="32" t="str">
        <f t="shared" si="44"/>
        <v/>
      </c>
      <c r="AF112" s="28" t="str">
        <f t="shared" si="45"/>
        <v/>
      </c>
      <c r="AG112" s="28" t="str">
        <f t="shared" si="46"/>
        <v/>
      </c>
      <c r="AH112" s="34" t="str">
        <f t="shared" si="40"/>
        <v xml:space="preserve">Maïs : </v>
      </c>
    </row>
    <row r="113" spans="1:34" x14ac:dyDescent="0.25">
      <c r="A113" s="48" t="s">
        <v>193</v>
      </c>
      <c r="B113" s="53"/>
      <c r="C113" s="48"/>
      <c r="D113" s="50"/>
      <c r="E113" s="48"/>
      <c r="F113" s="50"/>
      <c r="G113" s="50"/>
      <c r="H113" s="50"/>
      <c r="I113" s="50"/>
      <c r="J113" s="50"/>
      <c r="K113" s="48"/>
      <c r="L113" s="50"/>
      <c r="M113" s="51"/>
      <c r="N113" s="50"/>
      <c r="S113" s="33" t="str">
        <f>IF(ISERROR(VLOOKUP(D113,$D$11:D112,1,FALSE)),"","o")</f>
        <v/>
      </c>
      <c r="T113" s="33" t="str">
        <f>IF(ISERROR(VLOOKUP(D113,D114:$D$159,1,FALSE)),"","o")</f>
        <v/>
      </c>
      <c r="U113" s="33" t="str">
        <f t="shared" si="25"/>
        <v/>
      </c>
      <c r="V113" s="33" t="str">
        <f>IF(ISERROR(VLOOKUP(L113,L$94:L112,1,FALSE)),"","o")</f>
        <v/>
      </c>
      <c r="W113" s="33" t="str">
        <f>IF(ISERROR(VLOOKUP(L113,L114:L$159,1,FALSE)),"","o")</f>
        <v/>
      </c>
      <c r="X113" s="33" t="str">
        <f t="shared" si="26"/>
        <v/>
      </c>
      <c r="Z113" s="33" t="str">
        <f>IF(ISERROR(VLOOKUP(N113,N$94:N112,1,FALSE)),"","o")</f>
        <v/>
      </c>
      <c r="AA113" s="33" t="str">
        <f>IF(ISERROR(VLOOKUP(N113,N114:PS$158,1,FALSE)),"","o")</f>
        <v/>
      </c>
      <c r="AB113" s="33" t="str">
        <f t="shared" si="27"/>
        <v/>
      </c>
      <c r="AE113" s="32" t="str">
        <f t="shared" si="44"/>
        <v/>
      </c>
      <c r="AF113" s="28" t="str">
        <f t="shared" si="45"/>
        <v/>
      </c>
      <c r="AG113" s="28" t="str">
        <f t="shared" si="46"/>
        <v/>
      </c>
      <c r="AH113" s="34" t="str">
        <f t="shared" si="40"/>
        <v xml:space="preserve">Betteraves : </v>
      </c>
    </row>
    <row r="114" spans="1:34" x14ac:dyDescent="0.25">
      <c r="A114" s="52"/>
      <c r="B114" s="53"/>
      <c r="C114" s="48"/>
      <c r="D114" s="50"/>
      <c r="E114" s="48"/>
      <c r="F114" s="50"/>
      <c r="G114" s="50"/>
      <c r="H114" s="50"/>
      <c r="I114" s="50"/>
      <c r="J114" s="50"/>
      <c r="K114" s="48"/>
      <c r="L114" s="50"/>
      <c r="M114" s="51"/>
      <c r="N114" s="50"/>
      <c r="S114" s="33" t="str">
        <f>IF(ISERROR(VLOOKUP(D114,$D$11:D113,1,FALSE)),"","o")</f>
        <v/>
      </c>
      <c r="T114" s="33" t="str">
        <f>IF(ISERROR(VLOOKUP(D114,D115:$D$159,1,FALSE)),"","o")</f>
        <v/>
      </c>
      <c r="U114" s="33" t="str">
        <f t="shared" si="25"/>
        <v/>
      </c>
      <c r="V114" s="33" t="str">
        <f>IF(ISERROR(VLOOKUP(L114,L$94:L113,1,FALSE)),"","o")</f>
        <v/>
      </c>
      <c r="W114" s="33" t="str">
        <f>IF(ISERROR(VLOOKUP(L114,L115:L$159,1,FALSE)),"","o")</f>
        <v/>
      </c>
      <c r="X114" s="33" t="str">
        <f t="shared" si="26"/>
        <v/>
      </c>
      <c r="Z114" s="33" t="str">
        <f>IF(ISERROR(VLOOKUP(N114,N$94:N113,1,FALSE)),"","o")</f>
        <v/>
      </c>
      <c r="AA114" s="33" t="str">
        <f>IF(ISERROR(VLOOKUP(N114,N115:PS$158,1,FALSE)),"","o")</f>
        <v/>
      </c>
      <c r="AB114" s="33" t="str">
        <f t="shared" si="27"/>
        <v/>
      </c>
      <c r="AE114" s="32" t="str">
        <f t="shared" si="44"/>
        <v/>
      </c>
      <c r="AF114" s="28" t="str">
        <f t="shared" si="45"/>
        <v/>
      </c>
      <c r="AG114" s="28" t="str">
        <f t="shared" si="46"/>
        <v/>
      </c>
      <c r="AH114" s="34" t="str">
        <f t="shared" si="40"/>
        <v xml:space="preserve"> </v>
      </c>
    </row>
    <row r="115" spans="1:34" x14ac:dyDescent="0.25">
      <c r="A115" s="52"/>
      <c r="B115" s="53"/>
      <c r="C115" s="48"/>
      <c r="D115" s="50"/>
      <c r="E115" s="48"/>
      <c r="F115" s="50"/>
      <c r="G115" s="50"/>
      <c r="H115" s="50"/>
      <c r="I115" s="50"/>
      <c r="J115" s="50"/>
      <c r="K115" s="48"/>
      <c r="L115" s="50"/>
      <c r="M115" s="51"/>
      <c r="N115" s="50"/>
      <c r="S115" s="33" t="str">
        <f>IF(ISERROR(VLOOKUP(D115,$D$11:D114,1,FALSE)),"","o")</f>
        <v/>
      </c>
      <c r="T115" s="33" t="str">
        <f>IF(ISERROR(VLOOKUP(D115,D116:$D$159,1,FALSE)),"","o")</f>
        <v/>
      </c>
      <c r="U115" s="33" t="str">
        <f t="shared" si="25"/>
        <v/>
      </c>
      <c r="V115" s="33" t="str">
        <f>IF(ISERROR(VLOOKUP(L115,L$94:L114,1,FALSE)),"","o")</f>
        <v/>
      </c>
      <c r="W115" s="33" t="str">
        <f>IF(ISERROR(VLOOKUP(L115,L116:L$159,1,FALSE)),"","o")</f>
        <v/>
      </c>
      <c r="X115" s="33" t="str">
        <f t="shared" si="26"/>
        <v/>
      </c>
      <c r="Z115" s="33" t="str">
        <f>IF(ISERROR(VLOOKUP(N115,N$94:N114,1,FALSE)),"","o")</f>
        <v/>
      </c>
      <c r="AA115" s="33" t="str">
        <f>IF(ISERROR(VLOOKUP(N115,N116:PS$158,1,FALSE)),"","o")</f>
        <v/>
      </c>
      <c r="AB115" s="33" t="str">
        <f t="shared" si="27"/>
        <v/>
      </c>
      <c r="AE115" s="32" t="str">
        <f t="shared" ref="AE115:AE128" si="47">IF(D115="","",D115)</f>
        <v/>
      </c>
      <c r="AF115" s="28" t="str">
        <f t="shared" ref="AF115:AF128" si="48">IF(L115="","",L115)</f>
        <v/>
      </c>
      <c r="AG115" s="28" t="str">
        <f t="shared" ref="AG115:AG128" si="49">IF(N115="","",N115)</f>
        <v/>
      </c>
      <c r="AH115" s="34" t="str">
        <f t="shared" si="40"/>
        <v xml:space="preserve"> </v>
      </c>
    </row>
    <row r="116" spans="1:34" x14ac:dyDescent="0.25">
      <c r="A116" s="52"/>
      <c r="B116" s="53"/>
      <c r="C116" s="48"/>
      <c r="D116" s="50"/>
      <c r="E116" s="48"/>
      <c r="F116" s="50"/>
      <c r="G116" s="50"/>
      <c r="H116" s="50"/>
      <c r="I116" s="50"/>
      <c r="J116" s="50"/>
      <c r="K116" s="48"/>
      <c r="L116" s="50"/>
      <c r="M116" s="51"/>
      <c r="N116" s="50"/>
      <c r="S116" s="33" t="str">
        <f>IF(ISERROR(VLOOKUP(D116,$D$11:D115,1,FALSE)),"","o")</f>
        <v/>
      </c>
      <c r="T116" s="33" t="str">
        <f>IF(ISERROR(VLOOKUP(D116,D117:$D$159,1,FALSE)),"","o")</f>
        <v/>
      </c>
      <c r="U116" s="33" t="str">
        <f t="shared" si="25"/>
        <v/>
      </c>
      <c r="V116" s="33" t="str">
        <f>IF(ISERROR(VLOOKUP(L116,L$94:L115,1,FALSE)),"","o")</f>
        <v/>
      </c>
      <c r="W116" s="33" t="str">
        <f>IF(ISERROR(VLOOKUP(L116,L117:L$159,1,FALSE)),"","o")</f>
        <v/>
      </c>
      <c r="X116" s="33" t="str">
        <f t="shared" si="26"/>
        <v/>
      </c>
      <c r="Z116" s="33" t="str">
        <f>IF(ISERROR(VLOOKUP(N116,N$94:N115,1,FALSE)),"","o")</f>
        <v/>
      </c>
      <c r="AA116" s="33" t="str">
        <f>IF(ISERROR(VLOOKUP(N116,N117:PS$158,1,FALSE)),"","o")</f>
        <v/>
      </c>
      <c r="AB116" s="33" t="str">
        <f t="shared" si="27"/>
        <v/>
      </c>
      <c r="AE116" s="32" t="str">
        <f t="shared" si="47"/>
        <v/>
      </c>
      <c r="AF116" s="28" t="str">
        <f t="shared" si="48"/>
        <v/>
      </c>
      <c r="AG116" s="28" t="str">
        <f t="shared" si="49"/>
        <v/>
      </c>
      <c r="AH116" s="34" t="str">
        <f t="shared" si="40"/>
        <v xml:space="preserve"> </v>
      </c>
    </row>
    <row r="117" spans="1:34" x14ac:dyDescent="0.25">
      <c r="A117" s="47" t="s">
        <v>195</v>
      </c>
      <c r="B117" s="48"/>
      <c r="C117" s="48"/>
      <c r="D117" s="51"/>
      <c r="E117" s="48"/>
      <c r="F117" s="48"/>
      <c r="G117" s="48"/>
      <c r="H117" s="48"/>
      <c r="I117" s="48"/>
      <c r="J117" s="48"/>
      <c r="K117" s="48"/>
      <c r="L117" s="51"/>
      <c r="M117" s="51"/>
      <c r="N117" s="51"/>
      <c r="S117" s="33" t="str">
        <f>IF(ISERROR(VLOOKUP(D117,$D$11:D116,1,FALSE)),"","o")</f>
        <v/>
      </c>
      <c r="T117" s="33" t="str">
        <f>IF(ISERROR(VLOOKUP(D117,D118:$D$159,1,FALSE)),"","o")</f>
        <v/>
      </c>
      <c r="U117" s="33" t="str">
        <f t="shared" si="25"/>
        <v/>
      </c>
      <c r="V117" s="33" t="str">
        <f>IF(ISERROR(VLOOKUP(L117,L$94:L116,1,FALSE)),"","o")</f>
        <v/>
      </c>
      <c r="W117" s="33" t="str">
        <f>IF(ISERROR(VLOOKUP(L117,L118:L$159,1,FALSE)),"","o")</f>
        <v/>
      </c>
      <c r="X117" s="33" t="str">
        <f t="shared" si="26"/>
        <v/>
      </c>
      <c r="Z117" s="33" t="str">
        <f>IF(ISERROR(VLOOKUP(N117,N$94:N116,1,FALSE)),"","o")</f>
        <v/>
      </c>
      <c r="AA117" s="33" t="str">
        <f>IF(ISERROR(VLOOKUP(N117,N118:PS$158,1,FALSE)),"","o")</f>
        <v/>
      </c>
      <c r="AB117" s="33" t="str">
        <f t="shared" si="27"/>
        <v/>
      </c>
      <c r="AE117" s="32" t="str">
        <f t="shared" si="47"/>
        <v/>
      </c>
      <c r="AF117" s="28" t="str">
        <f t="shared" si="48"/>
        <v/>
      </c>
      <c r="AG117" s="28" t="str">
        <f t="shared" si="49"/>
        <v/>
      </c>
      <c r="AH117" s="34"/>
    </row>
    <row r="118" spans="1:34" x14ac:dyDescent="0.25">
      <c r="A118" s="48" t="s">
        <v>153</v>
      </c>
      <c r="B118" s="53"/>
      <c r="C118" s="48"/>
      <c r="D118" s="50"/>
      <c r="E118" s="48"/>
      <c r="F118" s="50"/>
      <c r="G118" s="50"/>
      <c r="H118" s="50"/>
      <c r="I118" s="50"/>
      <c r="J118" s="50"/>
      <c r="K118" s="48"/>
      <c r="L118" s="50"/>
      <c r="M118" s="51"/>
      <c r="N118" s="50"/>
      <c r="S118" s="33" t="str">
        <f>IF(ISERROR(VLOOKUP(D118,$D$11:D117,1,FALSE)),"","o")</f>
        <v/>
      </c>
      <c r="T118" s="33" t="str">
        <f>IF(ISERROR(VLOOKUP(D118,D119:$D$159,1,FALSE)),"","o")</f>
        <v/>
      </c>
      <c r="U118" s="33" t="str">
        <f t="shared" si="25"/>
        <v/>
      </c>
      <c r="V118" s="33" t="str">
        <f>IF(ISERROR(VLOOKUP(L118,L$94:L117,1,FALSE)),"","o")</f>
        <v/>
      </c>
      <c r="W118" s="33" t="str">
        <f>IF(ISERROR(VLOOKUP(L118,L119:L$159,1,FALSE)),"","o")</f>
        <v/>
      </c>
      <c r="X118" s="33" t="str">
        <f t="shared" si="26"/>
        <v/>
      </c>
      <c r="Z118" s="33" t="str">
        <f>IF(ISERROR(VLOOKUP(N118,N$94:N117,1,FALSE)),"","o")</f>
        <v/>
      </c>
      <c r="AA118" s="33" t="str">
        <f>IF(ISERROR(VLOOKUP(N118,N119:PS$158,1,FALSE)),"","o")</f>
        <v/>
      </c>
      <c r="AB118" s="33" t="str">
        <f t="shared" si="27"/>
        <v/>
      </c>
      <c r="AE118" s="32" t="str">
        <f t="shared" si="47"/>
        <v/>
      </c>
      <c r="AF118" s="28" t="str">
        <f t="shared" si="48"/>
        <v/>
      </c>
      <c r="AG118" s="28" t="str">
        <f t="shared" si="49"/>
        <v/>
      </c>
      <c r="AH118" s="34" t="str">
        <f t="shared" ref="AH118:AH128" si="50">CONCATENATE(A118," ",B118)</f>
        <v xml:space="preserve">Organisation du travail : </v>
      </c>
    </row>
    <row r="119" spans="1:34" x14ac:dyDescent="0.25">
      <c r="A119" s="48" t="s">
        <v>204</v>
      </c>
      <c r="B119" s="53"/>
      <c r="C119" s="48"/>
      <c r="D119" s="50"/>
      <c r="E119" s="48"/>
      <c r="F119" s="50"/>
      <c r="G119" s="50"/>
      <c r="H119" s="50"/>
      <c r="I119" s="50"/>
      <c r="J119" s="50"/>
      <c r="K119" s="48"/>
      <c r="L119" s="50"/>
      <c r="M119" s="51"/>
      <c r="N119" s="50"/>
      <c r="S119" s="33" t="str">
        <f>IF(ISERROR(VLOOKUP(D119,$D$11:D118,1,FALSE)),"","o")</f>
        <v/>
      </c>
      <c r="T119" s="33" t="str">
        <f>IF(ISERROR(VLOOKUP(D119,D120:$D$159,1,FALSE)),"","o")</f>
        <v/>
      </c>
      <c r="U119" s="33" t="str">
        <f t="shared" si="25"/>
        <v/>
      </c>
      <c r="V119" s="33" t="str">
        <f>IF(ISERROR(VLOOKUP(L119,L$94:L118,1,FALSE)),"","o")</f>
        <v/>
      </c>
      <c r="W119" s="33" t="str">
        <f>IF(ISERROR(VLOOKUP(L119,L120:L$159,1,FALSE)),"","o")</f>
        <v/>
      </c>
      <c r="X119" s="33" t="str">
        <f t="shared" si="26"/>
        <v/>
      </c>
      <c r="Z119" s="33" t="str">
        <f>IF(ISERROR(VLOOKUP(N119,N$94:N118,1,FALSE)),"","o")</f>
        <v/>
      </c>
      <c r="AA119" s="33" t="str">
        <f>IF(ISERROR(VLOOKUP(N119,N120:PS$158,1,FALSE)),"","o")</f>
        <v/>
      </c>
      <c r="AB119" s="33" t="str">
        <f t="shared" si="27"/>
        <v/>
      </c>
      <c r="AE119" s="32" t="str">
        <f t="shared" si="47"/>
        <v/>
      </c>
      <c r="AF119" s="28" t="str">
        <f t="shared" si="48"/>
        <v/>
      </c>
      <c r="AG119" s="28" t="str">
        <f t="shared" si="49"/>
        <v/>
      </c>
      <c r="AH119" s="34" t="str">
        <f t="shared" si="50"/>
        <v xml:space="preserve">Conduite de personnel : </v>
      </c>
    </row>
    <row r="120" spans="1:34" x14ac:dyDescent="0.25">
      <c r="A120" s="48" t="s">
        <v>196</v>
      </c>
      <c r="B120" s="53"/>
      <c r="C120" s="48"/>
      <c r="D120" s="50"/>
      <c r="E120" s="48"/>
      <c r="F120" s="50"/>
      <c r="G120" s="50"/>
      <c r="H120" s="50"/>
      <c r="I120" s="50"/>
      <c r="J120" s="50"/>
      <c r="K120" s="48"/>
      <c r="L120" s="50"/>
      <c r="M120" s="51"/>
      <c r="N120" s="50"/>
      <c r="S120" s="33" t="str">
        <f>IF(ISERROR(VLOOKUP(D120,$D$11:D119,1,FALSE)),"","o")</f>
        <v/>
      </c>
      <c r="T120" s="33" t="str">
        <f>IF(ISERROR(VLOOKUP(D120,D121:$D$159,1,FALSE)),"","o")</f>
        <v/>
      </c>
      <c r="U120" s="33" t="str">
        <f t="shared" si="25"/>
        <v/>
      </c>
      <c r="V120" s="33" t="str">
        <f>IF(ISERROR(VLOOKUP(L120,L$94:L119,1,FALSE)),"","o")</f>
        <v/>
      </c>
      <c r="W120" s="33" t="str">
        <f>IF(ISERROR(VLOOKUP(L120,L121:L$159,1,FALSE)),"","o")</f>
        <v/>
      </c>
      <c r="X120" s="33" t="str">
        <f t="shared" si="26"/>
        <v/>
      </c>
      <c r="Z120" s="33" t="str">
        <f>IF(ISERROR(VLOOKUP(N120,N$94:N119,1,FALSE)),"","o")</f>
        <v/>
      </c>
      <c r="AA120" s="33" t="str">
        <f>IF(ISERROR(VLOOKUP(N120,N121:PS$158,1,FALSE)),"","o")</f>
        <v/>
      </c>
      <c r="AB120" s="33" t="str">
        <f t="shared" si="27"/>
        <v/>
      </c>
      <c r="AE120" s="32" t="str">
        <f t="shared" si="47"/>
        <v/>
      </c>
      <c r="AF120" s="28" t="str">
        <f t="shared" si="48"/>
        <v/>
      </c>
      <c r="AG120" s="28" t="str">
        <f t="shared" si="49"/>
        <v/>
      </c>
      <c r="AH120" s="34" t="str">
        <f t="shared" si="50"/>
        <v xml:space="preserve">Tenue des comptes : </v>
      </c>
    </row>
    <row r="121" spans="1:34" x14ac:dyDescent="0.25">
      <c r="A121" s="48" t="s">
        <v>197</v>
      </c>
      <c r="B121" s="53"/>
      <c r="C121" s="48"/>
      <c r="D121" s="50"/>
      <c r="E121" s="48"/>
      <c r="F121" s="50"/>
      <c r="G121" s="50"/>
      <c r="H121" s="50"/>
      <c r="I121" s="50"/>
      <c r="J121" s="50"/>
      <c r="K121" s="48"/>
      <c r="L121" s="50"/>
      <c r="M121" s="51"/>
      <c r="N121" s="50"/>
      <c r="S121" s="33" t="str">
        <f>IF(ISERROR(VLOOKUP(D121,$D$11:D120,1,FALSE)),"","o")</f>
        <v/>
      </c>
      <c r="T121" s="33" t="str">
        <f>IF(ISERROR(VLOOKUP(D121,D122:$D$159,1,FALSE)),"","o")</f>
        <v/>
      </c>
      <c r="U121" s="33" t="str">
        <f t="shared" si="25"/>
        <v/>
      </c>
      <c r="V121" s="33" t="str">
        <f>IF(ISERROR(VLOOKUP(L121,L$94:L120,1,FALSE)),"","o")</f>
        <v/>
      </c>
      <c r="W121" s="33" t="str">
        <f>IF(ISERROR(VLOOKUP(L121,L122:L$159,1,FALSE)),"","o")</f>
        <v/>
      </c>
      <c r="X121" s="33" t="str">
        <f t="shared" si="26"/>
        <v/>
      </c>
      <c r="Z121" s="33" t="str">
        <f>IF(ISERROR(VLOOKUP(N121,N$94:N120,1,FALSE)),"","o")</f>
        <v/>
      </c>
      <c r="AA121" s="33" t="str">
        <f>IF(ISERROR(VLOOKUP(N121,N122:PS$158,1,FALSE)),"","o")</f>
        <v/>
      </c>
      <c r="AB121" s="33" t="str">
        <f t="shared" si="27"/>
        <v/>
      </c>
      <c r="AE121" s="32" t="str">
        <f t="shared" si="47"/>
        <v/>
      </c>
      <c r="AF121" s="28" t="str">
        <f t="shared" si="48"/>
        <v/>
      </c>
      <c r="AG121" s="28" t="str">
        <f t="shared" si="49"/>
        <v/>
      </c>
      <c r="AH121" s="34" t="str">
        <f t="shared" si="50"/>
        <v xml:space="preserve">Analyse de la comptabilité : </v>
      </c>
    </row>
    <row r="122" spans="1:34" x14ac:dyDescent="0.25">
      <c r="A122" s="48" t="s">
        <v>198</v>
      </c>
      <c r="B122" s="53"/>
      <c r="C122" s="48"/>
      <c r="D122" s="50"/>
      <c r="E122" s="48"/>
      <c r="F122" s="50"/>
      <c r="G122" s="50"/>
      <c r="H122" s="50"/>
      <c r="I122" s="50"/>
      <c r="J122" s="50"/>
      <c r="K122" s="48"/>
      <c r="L122" s="50"/>
      <c r="M122" s="51"/>
      <c r="N122" s="50"/>
      <c r="S122" s="33" t="str">
        <f>IF(ISERROR(VLOOKUP(D122,$D$11:D121,1,FALSE)),"","o")</f>
        <v/>
      </c>
      <c r="T122" s="33" t="str">
        <f>IF(ISERROR(VLOOKUP(D122,D123:$D$159,1,FALSE)),"","o")</f>
        <v/>
      </c>
      <c r="U122" s="33" t="str">
        <f t="shared" si="25"/>
        <v/>
      </c>
      <c r="V122" s="33" t="str">
        <f>IF(ISERROR(VLOOKUP(L122,L$94:L121,1,FALSE)),"","o")</f>
        <v/>
      </c>
      <c r="W122" s="33" t="str">
        <f>IF(ISERROR(VLOOKUP(L122,L123:L$159,1,FALSE)),"","o")</f>
        <v/>
      </c>
      <c r="X122" s="33" t="str">
        <f t="shared" si="26"/>
        <v/>
      </c>
      <c r="Z122" s="33" t="str">
        <f>IF(ISERROR(VLOOKUP(N122,N$94:N121,1,FALSE)),"","o")</f>
        <v/>
      </c>
      <c r="AA122" s="33" t="str">
        <f>IF(ISERROR(VLOOKUP(N122,N123:PS$158,1,FALSE)),"","o")</f>
        <v/>
      </c>
      <c r="AB122" s="33" t="str">
        <f t="shared" si="27"/>
        <v/>
      </c>
      <c r="AE122" s="32" t="str">
        <f t="shared" si="47"/>
        <v/>
      </c>
      <c r="AF122" s="28" t="str">
        <f t="shared" si="48"/>
        <v/>
      </c>
      <c r="AG122" s="28" t="str">
        <f t="shared" si="49"/>
        <v/>
      </c>
      <c r="AH122" s="34" t="str">
        <f t="shared" si="50"/>
        <v xml:space="preserve">Entretien du parc machines : </v>
      </c>
    </row>
    <row r="123" spans="1:34" x14ac:dyDescent="0.25">
      <c r="A123" s="48" t="s">
        <v>199</v>
      </c>
      <c r="B123" s="53"/>
      <c r="C123" s="48"/>
      <c r="D123" s="50"/>
      <c r="E123" s="48"/>
      <c r="F123" s="50"/>
      <c r="G123" s="50"/>
      <c r="H123" s="50"/>
      <c r="I123" s="50"/>
      <c r="J123" s="50"/>
      <c r="K123" s="48"/>
      <c r="L123" s="50"/>
      <c r="M123" s="51"/>
      <c r="N123" s="50"/>
      <c r="S123" s="33" t="str">
        <f>IF(ISERROR(VLOOKUP(D123,$D$11:D122,1,FALSE)),"","o")</f>
        <v/>
      </c>
      <c r="T123" s="33" t="str">
        <f>IF(ISERROR(VLOOKUP(D123,D124:$D$159,1,FALSE)),"","o")</f>
        <v/>
      </c>
      <c r="U123" s="33" t="str">
        <f t="shared" si="25"/>
        <v/>
      </c>
      <c r="V123" s="33" t="str">
        <f>IF(ISERROR(VLOOKUP(L123,L$94:L122,1,FALSE)),"","o")</f>
        <v/>
      </c>
      <c r="W123" s="33" t="str">
        <f>IF(ISERROR(VLOOKUP(L123,L124:L$159,1,FALSE)),"","o")</f>
        <v/>
      </c>
      <c r="X123" s="33" t="str">
        <f t="shared" si="26"/>
        <v/>
      </c>
      <c r="Z123" s="33" t="str">
        <f>IF(ISERROR(VLOOKUP(N123,N$94:N122,1,FALSE)),"","o")</f>
        <v/>
      </c>
      <c r="AA123" s="33" t="str">
        <f>IF(ISERROR(VLOOKUP(N123,N124:PS$158,1,FALSE)),"","o")</f>
        <v/>
      </c>
      <c r="AB123" s="33" t="str">
        <f t="shared" si="27"/>
        <v/>
      </c>
      <c r="AE123" s="32" t="str">
        <f t="shared" si="47"/>
        <v/>
      </c>
      <c r="AF123" s="28" t="str">
        <f t="shared" si="48"/>
        <v/>
      </c>
      <c r="AG123" s="28" t="str">
        <f t="shared" si="49"/>
        <v/>
      </c>
      <c r="AH123" s="34" t="str">
        <f t="shared" si="50"/>
        <v xml:space="preserve">Entretien des bâtiments : </v>
      </c>
    </row>
    <row r="124" spans="1:34" x14ac:dyDescent="0.25">
      <c r="A124" s="48" t="s">
        <v>205</v>
      </c>
      <c r="B124" s="53"/>
      <c r="C124" s="48"/>
      <c r="D124" s="50"/>
      <c r="E124" s="48"/>
      <c r="F124" s="50"/>
      <c r="G124" s="50"/>
      <c r="H124" s="50"/>
      <c r="I124" s="50"/>
      <c r="J124" s="50"/>
      <c r="K124" s="48"/>
      <c r="L124" s="50"/>
      <c r="M124" s="51"/>
      <c r="N124" s="50"/>
      <c r="S124" s="33" t="str">
        <f>IF(ISERROR(VLOOKUP(D124,$D$11:D123,1,FALSE)),"","o")</f>
        <v/>
      </c>
      <c r="T124" s="33" t="str">
        <f>IF(ISERROR(VLOOKUP(D124,D125:$D$159,1,FALSE)),"","o")</f>
        <v/>
      </c>
      <c r="U124" s="33" t="str">
        <f t="shared" si="25"/>
        <v/>
      </c>
      <c r="V124" s="33" t="str">
        <f>IF(ISERROR(VLOOKUP(L124,L$94:L123,1,FALSE)),"","o")</f>
        <v/>
      </c>
      <c r="W124" s="33" t="str">
        <f>IF(ISERROR(VLOOKUP(L124,L125:L$159,1,FALSE)),"","o")</f>
        <v/>
      </c>
      <c r="X124" s="33" t="str">
        <f t="shared" si="26"/>
        <v/>
      </c>
      <c r="Z124" s="33" t="str">
        <f>IF(ISERROR(VLOOKUP(N124,N$94:N123,1,FALSE)),"","o")</f>
        <v/>
      </c>
      <c r="AA124" s="33" t="str">
        <f>IF(ISERROR(VLOOKUP(N124,N125:PS$158,1,FALSE)),"","o")</f>
        <v/>
      </c>
      <c r="AB124" s="33" t="str">
        <f t="shared" si="27"/>
        <v/>
      </c>
      <c r="AE124" s="32" t="str">
        <f t="shared" si="47"/>
        <v/>
      </c>
      <c r="AF124" s="28" t="str">
        <f t="shared" si="48"/>
        <v/>
      </c>
      <c r="AG124" s="28" t="str">
        <f t="shared" si="49"/>
        <v/>
      </c>
      <c r="AH124" s="34" t="str">
        <f t="shared" si="50"/>
        <v xml:space="preserve">Conduite de négociations : </v>
      </c>
    </row>
    <row r="125" spans="1:34" x14ac:dyDescent="0.25">
      <c r="A125" s="48" t="s">
        <v>206</v>
      </c>
      <c r="B125" s="53"/>
      <c r="C125" s="48"/>
      <c r="D125" s="50"/>
      <c r="E125" s="48"/>
      <c r="F125" s="50"/>
      <c r="G125" s="50"/>
      <c r="H125" s="50"/>
      <c r="I125" s="50"/>
      <c r="J125" s="50"/>
      <c r="K125" s="48"/>
      <c r="L125" s="50"/>
      <c r="M125" s="51"/>
      <c r="N125" s="50"/>
      <c r="S125" s="33" t="str">
        <f>IF(ISERROR(VLOOKUP(D125,$D$11:D124,1,FALSE)),"","o")</f>
        <v/>
      </c>
      <c r="T125" s="33" t="str">
        <f>IF(ISERROR(VLOOKUP(D125,D126:$D$159,1,FALSE)),"","o")</f>
        <v/>
      </c>
      <c r="U125" s="33" t="str">
        <f t="shared" si="25"/>
        <v/>
      </c>
      <c r="V125" s="33" t="str">
        <f>IF(ISERROR(VLOOKUP(L125,L$94:L124,1,FALSE)),"","o")</f>
        <v/>
      </c>
      <c r="W125" s="33" t="str">
        <f>IF(ISERROR(VLOOKUP(L125,L126:L$159,1,FALSE)),"","o")</f>
        <v/>
      </c>
      <c r="X125" s="33" t="str">
        <f t="shared" si="26"/>
        <v/>
      </c>
      <c r="Z125" s="33" t="str">
        <f>IF(ISERROR(VLOOKUP(N125,N$94:N124,1,FALSE)),"","o")</f>
        <v/>
      </c>
      <c r="AA125" s="33" t="str">
        <f>IF(ISERROR(VLOOKUP(N125,N126:PS$158,1,FALSE)),"","o")</f>
        <v/>
      </c>
      <c r="AB125" s="33" t="str">
        <f t="shared" si="27"/>
        <v/>
      </c>
      <c r="AE125" s="32" t="str">
        <f t="shared" si="47"/>
        <v/>
      </c>
      <c r="AF125" s="28" t="str">
        <f t="shared" si="48"/>
        <v/>
      </c>
      <c r="AG125" s="28" t="str">
        <f t="shared" si="49"/>
        <v/>
      </c>
      <c r="AH125" s="34" t="str">
        <f t="shared" si="50"/>
        <v xml:space="preserve">Acquisition de nouv. clients : </v>
      </c>
    </row>
    <row r="126" spans="1:34" x14ac:dyDescent="0.25">
      <c r="A126" s="52"/>
      <c r="B126" s="53"/>
      <c r="C126" s="48"/>
      <c r="D126" s="50"/>
      <c r="E126" s="48"/>
      <c r="F126" s="50"/>
      <c r="G126" s="50"/>
      <c r="H126" s="50"/>
      <c r="I126" s="50"/>
      <c r="J126" s="50"/>
      <c r="K126" s="48"/>
      <c r="L126" s="50"/>
      <c r="M126" s="51"/>
      <c r="N126" s="50"/>
      <c r="S126" s="33" t="str">
        <f>IF(ISERROR(VLOOKUP(D126,$D$11:D125,1,FALSE)),"","o")</f>
        <v/>
      </c>
      <c r="T126" s="33" t="str">
        <f>IF(ISERROR(VLOOKUP(D126,D127:$D$159,1,FALSE)),"","o")</f>
        <v/>
      </c>
      <c r="U126" s="33" t="str">
        <f t="shared" si="25"/>
        <v/>
      </c>
      <c r="V126" s="33" t="str">
        <f>IF(ISERROR(VLOOKUP(L126,L$94:L125,1,FALSE)),"","o")</f>
        <v/>
      </c>
      <c r="W126" s="33" t="str">
        <f>IF(ISERROR(VLOOKUP(L126,L127:L$159,1,FALSE)),"","o")</f>
        <v/>
      </c>
      <c r="X126" s="33" t="str">
        <f t="shared" si="26"/>
        <v/>
      </c>
      <c r="Z126" s="33" t="str">
        <f>IF(ISERROR(VLOOKUP(N126,N$94:N125,1,FALSE)),"","o")</f>
        <v/>
      </c>
      <c r="AA126" s="33" t="str">
        <f>IF(ISERROR(VLOOKUP(N126,N127:PS$158,1,FALSE)),"","o")</f>
        <v/>
      </c>
      <c r="AB126" s="33" t="str">
        <f t="shared" si="27"/>
        <v/>
      </c>
      <c r="AE126" s="32" t="str">
        <f t="shared" si="47"/>
        <v/>
      </c>
      <c r="AF126" s="28" t="str">
        <f t="shared" si="48"/>
        <v/>
      </c>
      <c r="AG126" s="28" t="str">
        <f t="shared" si="49"/>
        <v/>
      </c>
      <c r="AH126" s="34" t="str">
        <f t="shared" si="50"/>
        <v xml:space="preserve"> </v>
      </c>
    </row>
    <row r="127" spans="1:34" x14ac:dyDescent="0.25">
      <c r="A127" s="52"/>
      <c r="B127" s="53"/>
      <c r="C127" s="48"/>
      <c r="D127" s="50"/>
      <c r="E127" s="48"/>
      <c r="F127" s="50"/>
      <c r="G127" s="50"/>
      <c r="H127" s="50"/>
      <c r="I127" s="50"/>
      <c r="J127" s="50"/>
      <c r="K127" s="48"/>
      <c r="L127" s="50"/>
      <c r="M127" s="51"/>
      <c r="N127" s="50"/>
      <c r="S127" s="33" t="str">
        <f>IF(ISERROR(VLOOKUP(D127,$D$11:D126,1,FALSE)),"","o")</f>
        <v/>
      </c>
      <c r="T127" s="33" t="str">
        <f>IF(ISERROR(VLOOKUP(D127,D128:$D$159,1,FALSE)),"","o")</f>
        <v/>
      </c>
      <c r="U127" s="33" t="str">
        <f t="shared" si="25"/>
        <v/>
      </c>
      <c r="V127" s="33" t="str">
        <f>IF(ISERROR(VLOOKUP(L127,L$94:L126,1,FALSE)),"","o")</f>
        <v/>
      </c>
      <c r="W127" s="33" t="str">
        <f>IF(ISERROR(VLOOKUP(L127,L128:L$159,1,FALSE)),"","o")</f>
        <v/>
      </c>
      <c r="X127" s="33" t="str">
        <f t="shared" si="26"/>
        <v/>
      </c>
      <c r="Z127" s="33" t="str">
        <f>IF(ISERROR(VLOOKUP(N127,N$94:N126,1,FALSE)),"","o")</f>
        <v/>
      </c>
      <c r="AA127" s="33" t="str">
        <f>IF(ISERROR(VLOOKUP(N127,N128:PS$158,1,FALSE)),"","o")</f>
        <v/>
      </c>
      <c r="AB127" s="33" t="str">
        <f t="shared" si="27"/>
        <v/>
      </c>
      <c r="AE127" s="32" t="str">
        <f t="shared" si="47"/>
        <v/>
      </c>
      <c r="AF127" s="28" t="str">
        <f t="shared" si="48"/>
        <v/>
      </c>
      <c r="AG127" s="28" t="str">
        <f t="shared" si="49"/>
        <v/>
      </c>
      <c r="AH127" s="34" t="str">
        <f t="shared" si="50"/>
        <v xml:space="preserve"> </v>
      </c>
    </row>
    <row r="128" spans="1:34" x14ac:dyDescent="0.25">
      <c r="A128" s="52"/>
      <c r="B128" s="53"/>
      <c r="C128" s="48"/>
      <c r="D128" s="50"/>
      <c r="E128" s="48"/>
      <c r="F128" s="50"/>
      <c r="G128" s="50"/>
      <c r="H128" s="50"/>
      <c r="I128" s="50"/>
      <c r="J128" s="50"/>
      <c r="K128" s="48"/>
      <c r="L128" s="50"/>
      <c r="M128" s="51"/>
      <c r="N128" s="50"/>
      <c r="S128" s="33" t="str">
        <f>IF(ISERROR(VLOOKUP(D128,$D$11:D127,1,FALSE)),"","o")</f>
        <v/>
      </c>
      <c r="T128" s="33" t="str">
        <f>IF(ISERROR(VLOOKUP(D128,D129:$D$159,1,FALSE)),"","o")</f>
        <v/>
      </c>
      <c r="U128" s="33" t="str">
        <f t="shared" si="25"/>
        <v/>
      </c>
      <c r="V128" s="33" t="str">
        <f>IF(ISERROR(VLOOKUP(L128,L$94:L127,1,FALSE)),"","o")</f>
        <v/>
      </c>
      <c r="W128" s="33" t="str">
        <f>IF(ISERROR(VLOOKUP(L128,L129:L$159,1,FALSE)),"","o")</f>
        <v/>
      </c>
      <c r="X128" s="33" t="str">
        <f t="shared" si="26"/>
        <v/>
      </c>
      <c r="Z128" s="33" t="str">
        <f>IF(ISERROR(VLOOKUP(N128,N$94:N127,1,FALSE)),"","o")</f>
        <v/>
      </c>
      <c r="AA128" s="33" t="str">
        <f>IF(ISERROR(VLOOKUP(N128,N129:PS$158,1,FALSE)),"","o")</f>
        <v/>
      </c>
      <c r="AB128" s="33" t="str">
        <f t="shared" si="27"/>
        <v/>
      </c>
      <c r="AE128" s="32" t="str">
        <f t="shared" si="47"/>
        <v/>
      </c>
      <c r="AF128" s="28" t="str">
        <f t="shared" si="48"/>
        <v/>
      </c>
      <c r="AG128" s="28" t="str">
        <f t="shared" si="49"/>
        <v/>
      </c>
      <c r="AH128" s="34" t="str">
        <f t="shared" si="50"/>
        <v xml:space="preserve"> </v>
      </c>
    </row>
    <row r="129" spans="1:34" ht="12" customHeight="1" x14ac:dyDescent="0.25">
      <c r="A129" s="48"/>
      <c r="B129" s="48"/>
      <c r="C129" s="48"/>
      <c r="D129" s="51"/>
      <c r="E129" s="48"/>
      <c r="F129" s="48"/>
      <c r="G129" s="48"/>
      <c r="H129" s="48"/>
      <c r="I129" s="48"/>
      <c r="J129" s="48"/>
      <c r="K129" s="48"/>
      <c r="L129" s="51"/>
      <c r="M129" s="51"/>
      <c r="N129" s="51"/>
      <c r="S129" s="33" t="str">
        <f>IF(ISERROR(VLOOKUP(D129,$D$11:D128,1,FALSE)),"","o")</f>
        <v/>
      </c>
      <c r="T129" s="33" t="str">
        <f>IF(ISERROR(VLOOKUP(D129,D130:$D$159,1,FALSE)),"","o")</f>
        <v/>
      </c>
      <c r="U129" s="33" t="str">
        <f t="shared" si="25"/>
        <v/>
      </c>
      <c r="V129" s="33" t="str">
        <f>IF(ISERROR(VLOOKUP(L129,L$94:L128,1,FALSE)),"","o")</f>
        <v/>
      </c>
      <c r="W129" s="33" t="str">
        <f>IF(ISERROR(VLOOKUP(L129,L130:L$159,1,FALSE)),"","o")</f>
        <v/>
      </c>
      <c r="X129" s="33" t="str">
        <f t="shared" si="26"/>
        <v/>
      </c>
      <c r="Z129" s="33" t="str">
        <f>IF(ISERROR(VLOOKUP(N129,N$94:N128,1,FALSE)),"","o")</f>
        <v/>
      </c>
      <c r="AA129" s="33" t="str">
        <f>IF(ISERROR(VLOOKUP(N129,N130:PS$158,1,FALSE)),"","o")</f>
        <v/>
      </c>
      <c r="AB129" s="33" t="str">
        <f t="shared" si="27"/>
        <v/>
      </c>
      <c r="AE129" s="32" t="str">
        <f t="shared" ref="AE129" si="51">IF(D129="","",D129)</f>
        <v/>
      </c>
      <c r="AF129" s="28" t="str">
        <f t="shared" ref="AF129" si="52">IF(L129="","",L129)</f>
        <v/>
      </c>
      <c r="AG129" s="28" t="str">
        <f t="shared" ref="AG129" si="53">IF(N129="","",N129)</f>
        <v/>
      </c>
      <c r="AH129" s="34"/>
    </row>
    <row r="130" spans="1:34" ht="14.4" x14ac:dyDescent="0.3">
      <c r="A130" s="44" t="s">
        <v>222</v>
      </c>
      <c r="B130" s="48"/>
      <c r="C130" s="48"/>
      <c r="D130" s="51"/>
      <c r="E130" s="48"/>
      <c r="F130" s="48"/>
      <c r="G130" s="48"/>
      <c r="H130" s="48"/>
      <c r="I130" s="48"/>
      <c r="J130" s="48"/>
      <c r="K130" s="48"/>
      <c r="L130" s="48"/>
      <c r="M130" s="48"/>
      <c r="N130" s="48"/>
      <c r="S130" s="33" t="str">
        <f>IF(ISERROR(VLOOKUP(D130,$D$11:D129,1,FALSE)),"","o")</f>
        <v/>
      </c>
      <c r="T130" s="33" t="str">
        <f>IF(ISERROR(VLOOKUP(D130,D131:$D$159,1,FALSE)),"","o")</f>
        <v/>
      </c>
      <c r="U130" s="33" t="str">
        <f t="shared" si="25"/>
        <v/>
      </c>
      <c r="V130" s="33" t="str">
        <f>IF(ISERROR(VLOOKUP(L130,L$94:L129,1,FALSE)),"","o")</f>
        <v/>
      </c>
      <c r="W130" s="33" t="str">
        <f>IF(ISERROR(VLOOKUP(L130,L131:L$159,1,FALSE)),"","o")</f>
        <v/>
      </c>
      <c r="X130" s="33" t="str">
        <f t="shared" si="26"/>
        <v/>
      </c>
      <c r="Z130" s="33" t="str">
        <f>IF(ISERROR(VLOOKUP(N130,N$94:N129,1,FALSE)),"","o")</f>
        <v/>
      </c>
      <c r="AA130" s="33" t="str">
        <f>IF(ISERROR(VLOOKUP(N130,N131:PS$158,1,FALSE)),"","o")</f>
        <v/>
      </c>
      <c r="AB130" s="33" t="str">
        <f t="shared" si="27"/>
        <v/>
      </c>
      <c r="AE130" s="32"/>
      <c r="AF130" s="28"/>
      <c r="AG130" s="28"/>
      <c r="AH130" s="34"/>
    </row>
    <row r="131" spans="1:34" x14ac:dyDescent="0.25">
      <c r="A131" s="47" t="s">
        <v>120</v>
      </c>
      <c r="B131" s="48"/>
      <c r="C131" s="48"/>
      <c r="D131" s="51"/>
      <c r="E131" s="48"/>
      <c r="F131" s="48"/>
      <c r="G131" s="48"/>
      <c r="H131" s="48"/>
      <c r="I131" s="48"/>
      <c r="J131" s="48"/>
      <c r="K131" s="48"/>
      <c r="L131" s="51"/>
      <c r="M131" s="51"/>
      <c r="N131" s="51"/>
      <c r="S131" s="33" t="str">
        <f>IF(ISERROR(VLOOKUP(D131,$D$11:D130,1,FALSE)),"","o")</f>
        <v/>
      </c>
      <c r="T131" s="33" t="str">
        <f>IF(ISERROR(VLOOKUP(D131,D132:$D$159,1,FALSE)),"","o")</f>
        <v/>
      </c>
      <c r="U131" s="33" t="str">
        <f t="shared" si="25"/>
        <v/>
      </c>
      <c r="V131" s="33" t="str">
        <f>IF(ISERROR(VLOOKUP(L131,L$94:L130,1,FALSE)),"","o")</f>
        <v/>
      </c>
      <c r="W131" s="33" t="str">
        <f>IF(ISERROR(VLOOKUP(L131,L132:L$159,1,FALSE)),"","o")</f>
        <v/>
      </c>
      <c r="X131" s="33" t="str">
        <f t="shared" si="26"/>
        <v/>
      </c>
      <c r="Z131" s="33" t="str">
        <f>IF(ISERROR(VLOOKUP(N131,N$94:N130,1,FALSE)),"","o")</f>
        <v/>
      </c>
      <c r="AA131" s="33" t="str">
        <f>IF(ISERROR(VLOOKUP(N131,N132:PS$158,1,FALSE)),"","o")</f>
        <v/>
      </c>
      <c r="AB131" s="33" t="str">
        <f t="shared" si="27"/>
        <v/>
      </c>
      <c r="AE131" s="32" t="str">
        <f t="shared" ref="AE131:AE159" si="54">IF(D131="","",D131)</f>
        <v/>
      </c>
      <c r="AF131" s="28" t="str">
        <f t="shared" ref="AF131:AF159" si="55">IF(L131="","",L131)</f>
        <v/>
      </c>
      <c r="AG131" s="28" t="str">
        <f t="shared" ref="AG131:AG159" si="56">IF(N131="","",N131)</f>
        <v/>
      </c>
      <c r="AH131" s="34"/>
    </row>
    <row r="132" spans="1:34" x14ac:dyDescent="0.25">
      <c r="A132" s="48" t="str">
        <f t="shared" ref="A132:A146" si="57">IF(A102="","",A102)</f>
        <v>Vaches laitières :</v>
      </c>
      <c r="B132" s="53"/>
      <c r="C132" s="48"/>
      <c r="D132" s="50"/>
      <c r="E132" s="48"/>
      <c r="F132" s="50"/>
      <c r="G132" s="50"/>
      <c r="H132" s="50"/>
      <c r="I132" s="50"/>
      <c r="J132" s="50"/>
      <c r="K132" s="48"/>
      <c r="L132" s="50"/>
      <c r="M132" s="51"/>
      <c r="N132" s="50"/>
      <c r="S132" s="33" t="str">
        <f>IF(ISERROR(VLOOKUP(D132,$D$11:D131,1,FALSE)),"","o")</f>
        <v/>
      </c>
      <c r="T132" s="33" t="str">
        <f>IF(ISERROR(VLOOKUP(D132,D133:$D$159,1,FALSE)),"","o")</f>
        <v/>
      </c>
      <c r="U132" s="33" t="str">
        <f t="shared" si="25"/>
        <v/>
      </c>
      <c r="V132" s="33" t="str">
        <f>IF(ISERROR(VLOOKUP(L132,L$94:L131,1,FALSE)),"","o")</f>
        <v/>
      </c>
      <c r="W132" s="33" t="str">
        <f>IF(ISERROR(VLOOKUP(L132,L133:L$159,1,FALSE)),"","o")</f>
        <v/>
      </c>
      <c r="X132" s="33" t="str">
        <f t="shared" si="26"/>
        <v/>
      </c>
      <c r="Z132" s="33" t="str">
        <f>IF(ISERROR(VLOOKUP(N132,N$94:N131,1,FALSE)),"","o")</f>
        <v/>
      </c>
      <c r="AA132" s="33" t="str">
        <f>IF(ISERROR(VLOOKUP(N132,N133:PS$158,1,FALSE)),"","o")</f>
        <v/>
      </c>
      <c r="AB132" s="33" t="str">
        <f t="shared" si="27"/>
        <v/>
      </c>
      <c r="AE132" s="32" t="str">
        <f t="shared" si="54"/>
        <v/>
      </c>
      <c r="AF132" s="28" t="str">
        <f t="shared" si="55"/>
        <v/>
      </c>
      <c r="AG132" s="28" t="str">
        <f t="shared" si="56"/>
        <v/>
      </c>
      <c r="AH132" s="34" t="str">
        <f t="shared" ref="AH132:AH146" si="58">CONCATENATE(A132," ",B132)</f>
        <v xml:space="preserve">Vaches laitières : </v>
      </c>
    </row>
    <row r="133" spans="1:34" x14ac:dyDescent="0.25">
      <c r="A133" s="48" t="str">
        <f t="shared" si="57"/>
        <v>Vaches allaitantes :</v>
      </c>
      <c r="B133" s="53"/>
      <c r="C133" s="48"/>
      <c r="D133" s="50"/>
      <c r="E133" s="48"/>
      <c r="F133" s="50"/>
      <c r="G133" s="50"/>
      <c r="H133" s="50"/>
      <c r="I133" s="50"/>
      <c r="J133" s="50"/>
      <c r="K133" s="48"/>
      <c r="L133" s="50"/>
      <c r="M133" s="51"/>
      <c r="N133" s="50"/>
      <c r="S133" s="33" t="str">
        <f>IF(ISERROR(VLOOKUP(D133,$D$11:D132,1,FALSE)),"","o")</f>
        <v/>
      </c>
      <c r="T133" s="33" t="str">
        <f>IF(ISERROR(VLOOKUP(D133,D134:$D$159,1,FALSE)),"","o")</f>
        <v/>
      </c>
      <c r="U133" s="33" t="str">
        <f t="shared" si="25"/>
        <v/>
      </c>
      <c r="V133" s="33" t="str">
        <f>IF(ISERROR(VLOOKUP(L133,L$94:L132,1,FALSE)),"","o")</f>
        <v/>
      </c>
      <c r="W133" s="33" t="str">
        <f>IF(ISERROR(VLOOKUP(L133,L134:L$159,1,FALSE)),"","o")</f>
        <v/>
      </c>
      <c r="X133" s="33" t="str">
        <f t="shared" si="26"/>
        <v/>
      </c>
      <c r="Z133" s="33" t="str">
        <f>IF(ISERROR(VLOOKUP(N133,N$94:N132,1,FALSE)),"","o")</f>
        <v/>
      </c>
      <c r="AA133" s="33" t="str">
        <f>IF(ISERROR(VLOOKUP(N133,N134:PS$158,1,FALSE)),"","o")</f>
        <v/>
      </c>
      <c r="AB133" s="33" t="str">
        <f t="shared" si="27"/>
        <v/>
      </c>
      <c r="AE133" s="32" t="str">
        <f t="shared" si="54"/>
        <v/>
      </c>
      <c r="AF133" s="28" t="str">
        <f t="shared" si="55"/>
        <v/>
      </c>
      <c r="AG133" s="28" t="str">
        <f t="shared" si="56"/>
        <v/>
      </c>
      <c r="AH133" s="34" t="str">
        <f t="shared" si="58"/>
        <v xml:space="preserve">Vaches allaitantes : </v>
      </c>
    </row>
    <row r="134" spans="1:34" x14ac:dyDescent="0.25">
      <c r="A134" s="48" t="str">
        <f t="shared" si="57"/>
        <v>Bovins d'élevage :</v>
      </c>
      <c r="B134" s="53"/>
      <c r="C134" s="48"/>
      <c r="D134" s="50"/>
      <c r="E134" s="48"/>
      <c r="F134" s="50"/>
      <c r="G134" s="50"/>
      <c r="H134" s="50"/>
      <c r="I134" s="50"/>
      <c r="J134" s="50"/>
      <c r="K134" s="48"/>
      <c r="L134" s="50"/>
      <c r="M134" s="51"/>
      <c r="N134" s="50"/>
      <c r="S134" s="33" t="str">
        <f>IF(ISERROR(VLOOKUP(D134,$D$11:D133,1,FALSE)),"","o")</f>
        <v/>
      </c>
      <c r="T134" s="33" t="str">
        <f>IF(ISERROR(VLOOKUP(D134,D135:$D$159,1,FALSE)),"","o")</f>
        <v/>
      </c>
      <c r="U134" s="33" t="str">
        <f t="shared" si="25"/>
        <v/>
      </c>
      <c r="V134" s="33" t="str">
        <f>IF(ISERROR(VLOOKUP(L134,L$94:L133,1,FALSE)),"","o")</f>
        <v/>
      </c>
      <c r="W134" s="33" t="str">
        <f>IF(ISERROR(VLOOKUP(L134,L135:L$159,1,FALSE)),"","o")</f>
        <v/>
      </c>
      <c r="X134" s="33" t="str">
        <f t="shared" si="26"/>
        <v/>
      </c>
      <c r="Z134" s="33" t="str">
        <f>IF(ISERROR(VLOOKUP(N134,N$94:N133,1,FALSE)),"","o")</f>
        <v/>
      </c>
      <c r="AA134" s="33" t="str">
        <f>IF(ISERROR(VLOOKUP(N134,N135:PS$158,1,FALSE)),"","o")</f>
        <v/>
      </c>
      <c r="AB134" s="33" t="str">
        <f t="shared" si="27"/>
        <v/>
      </c>
      <c r="AE134" s="32" t="str">
        <f t="shared" si="54"/>
        <v/>
      </c>
      <c r="AF134" s="28" t="str">
        <f t="shared" si="55"/>
        <v/>
      </c>
      <c r="AG134" s="28" t="str">
        <f t="shared" si="56"/>
        <v/>
      </c>
      <c r="AH134" s="34" t="str">
        <f t="shared" si="58"/>
        <v xml:space="preserve">Bovins d'élevage : </v>
      </c>
    </row>
    <row r="135" spans="1:34" x14ac:dyDescent="0.25">
      <c r="A135" s="48" t="str">
        <f t="shared" si="57"/>
        <v>Chevaux :</v>
      </c>
      <c r="B135" s="53"/>
      <c r="C135" s="48"/>
      <c r="D135" s="50"/>
      <c r="E135" s="48"/>
      <c r="F135" s="50"/>
      <c r="G135" s="50"/>
      <c r="H135" s="50"/>
      <c r="I135" s="50"/>
      <c r="J135" s="50"/>
      <c r="K135" s="48"/>
      <c r="L135" s="50"/>
      <c r="M135" s="51"/>
      <c r="N135" s="50"/>
      <c r="S135" s="33" t="str">
        <f>IF(ISERROR(VLOOKUP(D135,$D$11:D134,1,FALSE)),"","o")</f>
        <v/>
      </c>
      <c r="T135" s="33" t="str">
        <f>IF(ISERROR(VLOOKUP(D135,D136:$D$159,1,FALSE)),"","o")</f>
        <v/>
      </c>
      <c r="U135" s="33" t="str">
        <f t="shared" si="25"/>
        <v/>
      </c>
      <c r="V135" s="33" t="str">
        <f>IF(ISERROR(VLOOKUP(L135,L$94:L134,1,FALSE)),"","o")</f>
        <v/>
      </c>
      <c r="W135" s="33" t="str">
        <f>IF(ISERROR(VLOOKUP(L135,L136:L$159,1,FALSE)),"","o")</f>
        <v/>
      </c>
      <c r="X135" s="33" t="str">
        <f t="shared" si="26"/>
        <v/>
      </c>
      <c r="Z135" s="33" t="str">
        <f>IF(ISERROR(VLOOKUP(N135,N$94:N134,1,FALSE)),"","o")</f>
        <v/>
      </c>
      <c r="AA135" s="33" t="str">
        <f>IF(ISERROR(VLOOKUP(N135,N136:PS$158,1,FALSE)),"","o")</f>
        <v/>
      </c>
      <c r="AB135" s="33" t="str">
        <f t="shared" si="27"/>
        <v/>
      </c>
      <c r="AE135" s="32" t="str">
        <f t="shared" si="54"/>
        <v/>
      </c>
      <c r="AF135" s="28" t="str">
        <f t="shared" si="55"/>
        <v/>
      </c>
      <c r="AG135" s="28" t="str">
        <f t="shared" si="56"/>
        <v/>
      </c>
      <c r="AH135" s="34" t="str">
        <f t="shared" si="58"/>
        <v xml:space="preserve">Chevaux : </v>
      </c>
    </row>
    <row r="136" spans="1:34" x14ac:dyDescent="0.25">
      <c r="A136" s="48" t="str">
        <f t="shared" si="57"/>
        <v>Porcs :</v>
      </c>
      <c r="B136" s="53"/>
      <c r="C136" s="48"/>
      <c r="D136" s="50"/>
      <c r="E136" s="48"/>
      <c r="F136" s="50"/>
      <c r="G136" s="50"/>
      <c r="H136" s="50"/>
      <c r="I136" s="50"/>
      <c r="J136" s="50"/>
      <c r="K136" s="48"/>
      <c r="L136" s="50"/>
      <c r="M136" s="51"/>
      <c r="N136" s="50"/>
      <c r="S136" s="33" t="str">
        <f>IF(ISERROR(VLOOKUP(D136,$D$11:D135,1,FALSE)),"","o")</f>
        <v/>
      </c>
      <c r="T136" s="33" t="str">
        <f>IF(ISERROR(VLOOKUP(D136,D137:$D$159,1,FALSE)),"","o")</f>
        <v/>
      </c>
      <c r="U136" s="33" t="str">
        <f t="shared" si="25"/>
        <v/>
      </c>
      <c r="V136" s="33" t="str">
        <f>IF(ISERROR(VLOOKUP(L136,L$94:L135,1,FALSE)),"","o")</f>
        <v/>
      </c>
      <c r="W136" s="33" t="str">
        <f>IF(ISERROR(VLOOKUP(L136,L137:L$159,1,FALSE)),"","o")</f>
        <v/>
      </c>
      <c r="X136" s="33" t="str">
        <f t="shared" si="26"/>
        <v/>
      </c>
      <c r="Z136" s="33" t="str">
        <f>IF(ISERROR(VLOOKUP(N136,N$94:N135,1,FALSE)),"","o")</f>
        <v/>
      </c>
      <c r="AA136" s="33" t="str">
        <f>IF(ISERROR(VLOOKUP(N136,N137:PS$158,1,FALSE)),"","o")</f>
        <v/>
      </c>
      <c r="AB136" s="33" t="str">
        <f t="shared" si="27"/>
        <v/>
      </c>
      <c r="AE136" s="32" t="str">
        <f t="shared" si="54"/>
        <v/>
      </c>
      <c r="AF136" s="28" t="str">
        <f t="shared" si="55"/>
        <v/>
      </c>
      <c r="AG136" s="28" t="str">
        <f t="shared" si="56"/>
        <v/>
      </c>
      <c r="AH136" s="34" t="str">
        <f t="shared" si="58"/>
        <v xml:space="preserve">Porcs : </v>
      </c>
    </row>
    <row r="137" spans="1:34" x14ac:dyDescent="0.25">
      <c r="A137" s="48" t="str">
        <f t="shared" si="57"/>
        <v>Volaille :</v>
      </c>
      <c r="B137" s="53"/>
      <c r="C137" s="48"/>
      <c r="D137" s="50"/>
      <c r="E137" s="48"/>
      <c r="F137" s="50"/>
      <c r="G137" s="50"/>
      <c r="H137" s="50"/>
      <c r="I137" s="50"/>
      <c r="J137" s="50"/>
      <c r="K137" s="48"/>
      <c r="L137" s="50"/>
      <c r="M137" s="51"/>
      <c r="N137" s="50"/>
      <c r="S137" s="33" t="str">
        <f>IF(ISERROR(VLOOKUP(D137,$D$11:D136,1,FALSE)),"","o")</f>
        <v/>
      </c>
      <c r="T137" s="33" t="str">
        <f>IF(ISERROR(VLOOKUP(D137,D138:$D$159,1,FALSE)),"","o")</f>
        <v/>
      </c>
      <c r="U137" s="33" t="str">
        <f t="shared" si="25"/>
        <v/>
      </c>
      <c r="V137" s="33" t="str">
        <f>IF(ISERROR(VLOOKUP(L137,L$94:L136,1,FALSE)),"","o")</f>
        <v/>
      </c>
      <c r="W137" s="33" t="str">
        <f>IF(ISERROR(VLOOKUP(L137,L138:L$159,1,FALSE)),"","o")</f>
        <v/>
      </c>
      <c r="X137" s="33" t="str">
        <f t="shared" si="26"/>
        <v/>
      </c>
      <c r="Z137" s="33" t="str">
        <f>IF(ISERROR(VLOOKUP(N137,N$94:N136,1,FALSE)),"","o")</f>
        <v/>
      </c>
      <c r="AA137" s="33" t="str">
        <f>IF(ISERROR(VLOOKUP(N137,N138:PS$158,1,FALSE)),"","o")</f>
        <v/>
      </c>
      <c r="AB137" s="33" t="str">
        <f t="shared" si="27"/>
        <v/>
      </c>
      <c r="AE137" s="32" t="str">
        <f t="shared" si="54"/>
        <v/>
      </c>
      <c r="AF137" s="28" t="str">
        <f t="shared" si="55"/>
        <v/>
      </c>
      <c r="AG137" s="28" t="str">
        <f t="shared" si="56"/>
        <v/>
      </c>
      <c r="AH137" s="34" t="str">
        <f t="shared" si="58"/>
        <v xml:space="preserve">Volaille : </v>
      </c>
    </row>
    <row r="138" spans="1:34" x14ac:dyDescent="0.25">
      <c r="A138" s="48" t="str">
        <f t="shared" si="57"/>
        <v>Bovins d'élevage :</v>
      </c>
      <c r="B138" s="53"/>
      <c r="C138" s="48"/>
      <c r="D138" s="50"/>
      <c r="E138" s="48"/>
      <c r="F138" s="50"/>
      <c r="G138" s="50"/>
      <c r="H138" s="50"/>
      <c r="I138" s="50"/>
      <c r="J138" s="50"/>
      <c r="K138" s="48"/>
      <c r="L138" s="50"/>
      <c r="M138" s="51"/>
      <c r="N138" s="50"/>
      <c r="S138" s="33" t="str">
        <f>IF(ISERROR(VLOOKUP(D138,$D$11:D137,1,FALSE)),"","o")</f>
        <v/>
      </c>
      <c r="T138" s="33" t="str">
        <f>IF(ISERROR(VLOOKUP(D138,D139:$D$159,1,FALSE)),"","o")</f>
        <v/>
      </c>
      <c r="U138" s="33" t="str">
        <f t="shared" si="25"/>
        <v/>
      </c>
      <c r="V138" s="33" t="str">
        <f>IF(ISERROR(VLOOKUP(L138,L$94:L137,1,FALSE)),"","o")</f>
        <v/>
      </c>
      <c r="W138" s="33" t="str">
        <f>IF(ISERROR(VLOOKUP(L138,L139:L$159,1,FALSE)),"","o")</f>
        <v/>
      </c>
      <c r="X138" s="33" t="str">
        <f t="shared" si="26"/>
        <v/>
      </c>
      <c r="Z138" s="33" t="str">
        <f>IF(ISERROR(VLOOKUP(N138,N$94:N137,1,FALSE)),"","o")</f>
        <v/>
      </c>
      <c r="AA138" s="33" t="str">
        <f>IF(ISERROR(VLOOKUP(N138,N139:PS$158,1,FALSE)),"","o")</f>
        <v/>
      </c>
      <c r="AB138" s="33" t="str">
        <f t="shared" si="27"/>
        <v/>
      </c>
      <c r="AE138" s="32" t="str">
        <f t="shared" si="54"/>
        <v/>
      </c>
      <c r="AF138" s="28" t="str">
        <f t="shared" si="55"/>
        <v/>
      </c>
      <c r="AG138" s="28" t="str">
        <f t="shared" si="56"/>
        <v/>
      </c>
      <c r="AH138" s="34" t="str">
        <f t="shared" si="58"/>
        <v xml:space="preserve">Bovins d'élevage : </v>
      </c>
    </row>
    <row r="139" spans="1:34" x14ac:dyDescent="0.25">
      <c r="A139" s="48" t="str">
        <f t="shared" si="57"/>
        <v>Chevaux :</v>
      </c>
      <c r="B139" s="53"/>
      <c r="C139" s="48"/>
      <c r="D139" s="50"/>
      <c r="E139" s="48"/>
      <c r="F139" s="50"/>
      <c r="G139" s="50"/>
      <c r="H139" s="50"/>
      <c r="I139" s="50"/>
      <c r="J139" s="50"/>
      <c r="K139" s="48"/>
      <c r="L139" s="50"/>
      <c r="M139" s="51"/>
      <c r="N139" s="50"/>
      <c r="S139" s="33" t="str">
        <f>IF(ISERROR(VLOOKUP(D139,$D$11:D138,1,FALSE)),"","o")</f>
        <v/>
      </c>
      <c r="T139" s="33" t="str">
        <f>IF(ISERROR(VLOOKUP(D139,D140:$D$159,1,FALSE)),"","o")</f>
        <v/>
      </c>
      <c r="U139" s="33" t="str">
        <f t="shared" si="25"/>
        <v/>
      </c>
      <c r="V139" s="33" t="str">
        <f>IF(ISERROR(VLOOKUP(L139,L$94:L138,1,FALSE)),"","o")</f>
        <v/>
      </c>
      <c r="W139" s="33" t="str">
        <f>IF(ISERROR(VLOOKUP(L139,L140:L$159,1,FALSE)),"","o")</f>
        <v/>
      </c>
      <c r="X139" s="33" t="str">
        <f t="shared" si="26"/>
        <v/>
      </c>
      <c r="Z139" s="33" t="str">
        <f>IF(ISERROR(VLOOKUP(N139,N$94:N138,1,FALSE)),"","o")</f>
        <v/>
      </c>
      <c r="AA139" s="33" t="str">
        <f>IF(ISERROR(VLOOKUP(N139,N140:PS$158,1,FALSE)),"","o")</f>
        <v/>
      </c>
      <c r="AB139" s="33" t="str">
        <f t="shared" si="27"/>
        <v/>
      </c>
      <c r="AE139" s="32" t="str">
        <f t="shared" si="54"/>
        <v/>
      </c>
      <c r="AF139" s="28" t="str">
        <f t="shared" si="55"/>
        <v/>
      </c>
      <c r="AG139" s="28" t="str">
        <f t="shared" si="56"/>
        <v/>
      </c>
      <c r="AH139" s="34" t="str">
        <f t="shared" si="58"/>
        <v xml:space="preserve">Chevaux : </v>
      </c>
    </row>
    <row r="140" spans="1:34" x14ac:dyDescent="0.25">
      <c r="A140" s="48" t="str">
        <f t="shared" si="57"/>
        <v>Herbages :</v>
      </c>
      <c r="B140" s="53"/>
      <c r="C140" s="48"/>
      <c r="D140" s="50"/>
      <c r="E140" s="48"/>
      <c r="F140" s="50"/>
      <c r="G140" s="50"/>
      <c r="H140" s="50"/>
      <c r="I140" s="50"/>
      <c r="J140" s="50"/>
      <c r="K140" s="48"/>
      <c r="L140" s="50"/>
      <c r="M140" s="51"/>
      <c r="N140" s="50"/>
      <c r="S140" s="33" t="str">
        <f>IF(ISERROR(VLOOKUP(D140,$D$11:D139,1,FALSE)),"","o")</f>
        <v/>
      </c>
      <c r="T140" s="33" t="str">
        <f>IF(ISERROR(VLOOKUP(D140,D141:$D$159,1,FALSE)),"","o")</f>
        <v/>
      </c>
      <c r="U140" s="33" t="str">
        <f t="shared" si="25"/>
        <v/>
      </c>
      <c r="V140" s="33" t="str">
        <f>IF(ISERROR(VLOOKUP(L140,L$94:L139,1,FALSE)),"","o")</f>
        <v/>
      </c>
      <c r="W140" s="33" t="str">
        <f>IF(ISERROR(VLOOKUP(L140,L141:L$159,1,FALSE)),"","o")</f>
        <v/>
      </c>
      <c r="X140" s="33" t="str">
        <f t="shared" si="26"/>
        <v/>
      </c>
      <c r="Z140" s="33" t="str">
        <f>IF(ISERROR(VLOOKUP(N140,N$94:N139,1,FALSE)),"","o")</f>
        <v/>
      </c>
      <c r="AA140" s="33" t="str">
        <f>IF(ISERROR(VLOOKUP(N140,N141:PS$158,1,FALSE)),"","o")</f>
        <v/>
      </c>
      <c r="AB140" s="33" t="str">
        <f t="shared" si="27"/>
        <v/>
      </c>
      <c r="AE140" s="32" t="str">
        <f t="shared" si="54"/>
        <v/>
      </c>
      <c r="AF140" s="28" t="str">
        <f t="shared" si="55"/>
        <v/>
      </c>
      <c r="AG140" s="28" t="str">
        <f t="shared" si="56"/>
        <v/>
      </c>
      <c r="AH140" s="34" t="str">
        <f t="shared" si="58"/>
        <v xml:space="preserve">Herbages : </v>
      </c>
    </row>
    <row r="141" spans="1:34" x14ac:dyDescent="0.25">
      <c r="A141" s="48" t="str">
        <f t="shared" si="57"/>
        <v>Céréales :</v>
      </c>
      <c r="B141" s="53"/>
      <c r="C141" s="48"/>
      <c r="D141" s="50"/>
      <c r="E141" s="48"/>
      <c r="F141" s="50"/>
      <c r="G141" s="50"/>
      <c r="H141" s="50"/>
      <c r="I141" s="50"/>
      <c r="J141" s="50"/>
      <c r="K141" s="48"/>
      <c r="L141" s="50"/>
      <c r="M141" s="51"/>
      <c r="N141" s="50"/>
      <c r="S141" s="33" t="str">
        <f>IF(ISERROR(VLOOKUP(D141,$D$11:D140,1,FALSE)),"","o")</f>
        <v/>
      </c>
      <c r="T141" s="33" t="str">
        <f>IF(ISERROR(VLOOKUP(D141,D142:$D$159,1,FALSE)),"","o")</f>
        <v/>
      </c>
      <c r="U141" s="33" t="str">
        <f t="shared" si="25"/>
        <v/>
      </c>
      <c r="V141" s="33" t="str">
        <f>IF(ISERROR(VLOOKUP(L141,L$94:L140,1,FALSE)),"","o")</f>
        <v/>
      </c>
      <c r="W141" s="33" t="str">
        <f>IF(ISERROR(VLOOKUP(L141,L142:L$159,1,FALSE)),"","o")</f>
        <v/>
      </c>
      <c r="X141" s="33" t="str">
        <f t="shared" si="26"/>
        <v/>
      </c>
      <c r="Z141" s="33" t="str">
        <f>IF(ISERROR(VLOOKUP(N141,N$94:N140,1,FALSE)),"","o")</f>
        <v/>
      </c>
      <c r="AA141" s="33" t="str">
        <f>IF(ISERROR(VLOOKUP(N141,N142:PS$158,1,FALSE)),"","o")</f>
        <v/>
      </c>
      <c r="AB141" s="33" t="str">
        <f t="shared" si="27"/>
        <v/>
      </c>
      <c r="AE141" s="32" t="str">
        <f t="shared" si="54"/>
        <v/>
      </c>
      <c r="AF141" s="28" t="str">
        <f t="shared" si="55"/>
        <v/>
      </c>
      <c r="AG141" s="28" t="str">
        <f t="shared" si="56"/>
        <v/>
      </c>
      <c r="AH141" s="34" t="str">
        <f t="shared" si="58"/>
        <v xml:space="preserve">Céréales : </v>
      </c>
    </row>
    <row r="142" spans="1:34" x14ac:dyDescent="0.25">
      <c r="A142" s="48" t="str">
        <f t="shared" si="57"/>
        <v>Maïs :</v>
      </c>
      <c r="B142" s="53"/>
      <c r="C142" s="48"/>
      <c r="D142" s="50"/>
      <c r="E142" s="48"/>
      <c r="F142" s="50"/>
      <c r="G142" s="50"/>
      <c r="H142" s="50"/>
      <c r="I142" s="50"/>
      <c r="J142" s="50"/>
      <c r="K142" s="48"/>
      <c r="L142" s="50"/>
      <c r="M142" s="51"/>
      <c r="N142" s="50"/>
      <c r="S142" s="33" t="str">
        <f>IF(ISERROR(VLOOKUP(D142,$D$11:D141,1,FALSE)),"","o")</f>
        <v/>
      </c>
      <c r="T142" s="33" t="str">
        <f>IF(ISERROR(VLOOKUP(D142,D143:$D$159,1,FALSE)),"","o")</f>
        <v/>
      </c>
      <c r="U142" s="33" t="str">
        <f t="shared" si="25"/>
        <v/>
      </c>
      <c r="V142" s="33" t="str">
        <f>IF(ISERROR(VLOOKUP(L142,L$94:L141,1,FALSE)),"","o")</f>
        <v/>
      </c>
      <c r="W142" s="33" t="str">
        <f>IF(ISERROR(VLOOKUP(L142,L143:L$159,1,FALSE)),"","o")</f>
        <v/>
      </c>
      <c r="X142" s="33" t="str">
        <f t="shared" si="26"/>
        <v/>
      </c>
      <c r="Z142" s="33" t="str">
        <f>IF(ISERROR(VLOOKUP(N142,N$94:N141,1,FALSE)),"","o")</f>
        <v/>
      </c>
      <c r="AA142" s="33" t="str">
        <f>IF(ISERROR(VLOOKUP(N142,N143:PS$158,1,FALSE)),"","o")</f>
        <v/>
      </c>
      <c r="AB142" s="33" t="str">
        <f t="shared" si="27"/>
        <v/>
      </c>
      <c r="AE142" s="32" t="str">
        <f t="shared" si="54"/>
        <v/>
      </c>
      <c r="AF142" s="28" t="str">
        <f t="shared" si="55"/>
        <v/>
      </c>
      <c r="AG142" s="28" t="str">
        <f t="shared" si="56"/>
        <v/>
      </c>
      <c r="AH142" s="34" t="str">
        <f t="shared" si="58"/>
        <v xml:space="preserve">Maïs : </v>
      </c>
    </row>
    <row r="143" spans="1:34" x14ac:dyDescent="0.25">
      <c r="A143" s="48" t="str">
        <f t="shared" si="57"/>
        <v>Betteraves :</v>
      </c>
      <c r="B143" s="53"/>
      <c r="C143" s="48"/>
      <c r="D143" s="50"/>
      <c r="E143" s="48"/>
      <c r="F143" s="50"/>
      <c r="G143" s="50"/>
      <c r="H143" s="50"/>
      <c r="I143" s="50"/>
      <c r="J143" s="50"/>
      <c r="K143" s="48"/>
      <c r="L143" s="50"/>
      <c r="M143" s="51"/>
      <c r="N143" s="50"/>
      <c r="S143" s="33" t="str">
        <f>IF(ISERROR(VLOOKUP(D143,$D$11:D142,1,FALSE)),"","o")</f>
        <v/>
      </c>
      <c r="T143" s="33" t="str">
        <f>IF(ISERROR(VLOOKUP(D143,D144:$D$159,1,FALSE)),"","o")</f>
        <v/>
      </c>
      <c r="U143" s="33" t="str">
        <f t="shared" si="25"/>
        <v/>
      </c>
      <c r="V143" s="33" t="str">
        <f>IF(ISERROR(VLOOKUP(L143,L$94:L142,1,FALSE)),"","o")</f>
        <v/>
      </c>
      <c r="W143" s="33" t="str">
        <f>IF(ISERROR(VLOOKUP(L143,L144:L$159,1,FALSE)),"","o")</f>
        <v/>
      </c>
      <c r="X143" s="33" t="str">
        <f t="shared" si="26"/>
        <v/>
      </c>
      <c r="Z143" s="33" t="str">
        <f>IF(ISERROR(VLOOKUP(N143,N$94:N142,1,FALSE)),"","o")</f>
        <v/>
      </c>
      <c r="AA143" s="33" t="str">
        <f>IF(ISERROR(VLOOKUP(N143,N144:PS$158,1,FALSE)),"","o")</f>
        <v/>
      </c>
      <c r="AB143" s="33" t="str">
        <f t="shared" si="27"/>
        <v/>
      </c>
      <c r="AE143" s="32" t="str">
        <f t="shared" si="54"/>
        <v/>
      </c>
      <c r="AF143" s="28" t="str">
        <f t="shared" si="55"/>
        <v/>
      </c>
      <c r="AG143" s="28" t="str">
        <f t="shared" si="56"/>
        <v/>
      </c>
      <c r="AH143" s="34" t="str">
        <f t="shared" si="58"/>
        <v xml:space="preserve">Betteraves : </v>
      </c>
    </row>
    <row r="144" spans="1:34" x14ac:dyDescent="0.25">
      <c r="A144" s="48" t="str">
        <f t="shared" si="57"/>
        <v/>
      </c>
      <c r="B144" s="53"/>
      <c r="C144" s="48"/>
      <c r="D144" s="50"/>
      <c r="E144" s="48"/>
      <c r="F144" s="50"/>
      <c r="G144" s="50"/>
      <c r="H144" s="50"/>
      <c r="I144" s="50"/>
      <c r="J144" s="50"/>
      <c r="K144" s="48"/>
      <c r="L144" s="50"/>
      <c r="M144" s="51"/>
      <c r="N144" s="50"/>
      <c r="S144" s="33" t="str">
        <f>IF(ISERROR(VLOOKUP(D144,$D$11:D143,1,FALSE)),"","o")</f>
        <v/>
      </c>
      <c r="T144" s="33" t="str">
        <f>IF(ISERROR(VLOOKUP(D144,D145:$D$159,1,FALSE)),"","o")</f>
        <v/>
      </c>
      <c r="U144" s="33" t="str">
        <f t="shared" si="25"/>
        <v/>
      </c>
      <c r="V144" s="33" t="str">
        <f>IF(ISERROR(VLOOKUP(L144,L$94:L143,1,FALSE)),"","o")</f>
        <v/>
      </c>
      <c r="W144" s="33" t="str">
        <f>IF(ISERROR(VLOOKUP(L144,L145:L$159,1,FALSE)),"","o")</f>
        <v/>
      </c>
      <c r="X144" s="33" t="str">
        <f t="shared" si="26"/>
        <v/>
      </c>
      <c r="Z144" s="33" t="str">
        <f>IF(ISERROR(VLOOKUP(N144,N$94:N143,1,FALSE)),"","o")</f>
        <v/>
      </c>
      <c r="AA144" s="33" t="str">
        <f>IF(ISERROR(VLOOKUP(N144,N145:PS$158,1,FALSE)),"","o")</f>
        <v/>
      </c>
      <c r="AB144" s="33" t="str">
        <f t="shared" si="27"/>
        <v/>
      </c>
      <c r="AE144" s="32" t="str">
        <f t="shared" si="54"/>
        <v/>
      </c>
      <c r="AF144" s="28" t="str">
        <f t="shared" si="55"/>
        <v/>
      </c>
      <c r="AG144" s="28" t="str">
        <f t="shared" si="56"/>
        <v/>
      </c>
      <c r="AH144" s="34" t="str">
        <f t="shared" si="58"/>
        <v xml:space="preserve"> </v>
      </c>
    </row>
    <row r="145" spans="1:34" x14ac:dyDescent="0.25">
      <c r="A145" s="48" t="str">
        <f t="shared" si="57"/>
        <v/>
      </c>
      <c r="B145" s="53"/>
      <c r="C145" s="48"/>
      <c r="D145" s="50"/>
      <c r="E145" s="48"/>
      <c r="F145" s="50"/>
      <c r="G145" s="50"/>
      <c r="H145" s="50"/>
      <c r="I145" s="50"/>
      <c r="J145" s="50"/>
      <c r="K145" s="48"/>
      <c r="L145" s="50"/>
      <c r="M145" s="51"/>
      <c r="N145" s="50"/>
      <c r="S145" s="33" t="str">
        <f>IF(ISERROR(VLOOKUP(D145,$D$11:D144,1,FALSE)),"","o")</f>
        <v/>
      </c>
      <c r="T145" s="33" t="str">
        <f>IF(ISERROR(VLOOKUP(D145,D146:$D$159,1,FALSE)),"","o")</f>
        <v/>
      </c>
      <c r="U145" s="33" t="str">
        <f t="shared" si="25"/>
        <v/>
      </c>
      <c r="V145" s="33" t="str">
        <f>IF(ISERROR(VLOOKUP(L145,L$94:L144,1,FALSE)),"","o")</f>
        <v/>
      </c>
      <c r="W145" s="33" t="str">
        <f>IF(ISERROR(VLOOKUP(L145,L146:L$159,1,FALSE)),"","o")</f>
        <v/>
      </c>
      <c r="X145" s="33" t="str">
        <f t="shared" si="26"/>
        <v/>
      </c>
      <c r="Z145" s="33" t="str">
        <f>IF(ISERROR(VLOOKUP(N145,N$94:N144,1,FALSE)),"","o")</f>
        <v/>
      </c>
      <c r="AA145" s="33" t="str">
        <f>IF(ISERROR(VLOOKUP(N145,N146:PS$158,1,FALSE)),"","o")</f>
        <v/>
      </c>
      <c r="AB145" s="33" t="str">
        <f t="shared" si="27"/>
        <v/>
      </c>
      <c r="AE145" s="32" t="str">
        <f t="shared" si="54"/>
        <v/>
      </c>
      <c r="AF145" s="28" t="str">
        <f t="shared" si="55"/>
        <v/>
      </c>
      <c r="AG145" s="28" t="str">
        <f t="shared" si="56"/>
        <v/>
      </c>
      <c r="AH145" s="34" t="str">
        <f t="shared" si="58"/>
        <v xml:space="preserve"> </v>
      </c>
    </row>
    <row r="146" spans="1:34" x14ac:dyDescent="0.25">
      <c r="A146" s="48" t="str">
        <f t="shared" si="57"/>
        <v/>
      </c>
      <c r="B146" s="53"/>
      <c r="C146" s="48"/>
      <c r="D146" s="50"/>
      <c r="E146" s="48"/>
      <c r="F146" s="50"/>
      <c r="G146" s="50"/>
      <c r="H146" s="50"/>
      <c r="I146" s="50"/>
      <c r="J146" s="50"/>
      <c r="K146" s="48"/>
      <c r="L146" s="50"/>
      <c r="M146" s="51"/>
      <c r="N146" s="50"/>
      <c r="S146" s="33" t="str">
        <f>IF(ISERROR(VLOOKUP(D146,$D$11:D145,1,FALSE)),"","o")</f>
        <v/>
      </c>
      <c r="T146" s="33" t="str">
        <f>IF(ISERROR(VLOOKUP(D146,D147:$D$159,1,FALSE)),"","o")</f>
        <v/>
      </c>
      <c r="U146" s="33" t="str">
        <f t="shared" si="25"/>
        <v/>
      </c>
      <c r="V146" s="33" t="str">
        <f>IF(ISERROR(VLOOKUP(L146,L$94:L145,1,FALSE)),"","o")</f>
        <v/>
      </c>
      <c r="W146" s="33" t="str">
        <f>IF(ISERROR(VLOOKUP(L146,L147:L$159,1,FALSE)),"","o")</f>
        <v/>
      </c>
      <c r="X146" s="33" t="str">
        <f t="shared" si="26"/>
        <v/>
      </c>
      <c r="Z146" s="33" t="str">
        <f>IF(ISERROR(VLOOKUP(N146,N$94:N145,1,FALSE)),"","o")</f>
        <v/>
      </c>
      <c r="AA146" s="33" t="str">
        <f>IF(ISERROR(VLOOKUP(N146,N147:PS$158,1,FALSE)),"","o")</f>
        <v/>
      </c>
      <c r="AB146" s="33" t="str">
        <f t="shared" si="27"/>
        <v/>
      </c>
      <c r="AE146" s="32" t="str">
        <f t="shared" si="54"/>
        <v/>
      </c>
      <c r="AF146" s="28" t="str">
        <f t="shared" si="55"/>
        <v/>
      </c>
      <c r="AG146" s="28" t="str">
        <f t="shared" si="56"/>
        <v/>
      </c>
      <c r="AH146" s="34" t="str">
        <f t="shared" si="58"/>
        <v xml:space="preserve"> </v>
      </c>
    </row>
    <row r="147" spans="1:34" x14ac:dyDescent="0.25">
      <c r="A147" s="47" t="s">
        <v>195</v>
      </c>
      <c r="B147" s="48"/>
      <c r="C147" s="48"/>
      <c r="D147" s="51"/>
      <c r="E147" s="48"/>
      <c r="F147" s="48"/>
      <c r="G147" s="48"/>
      <c r="H147" s="48"/>
      <c r="I147" s="48"/>
      <c r="J147" s="48"/>
      <c r="K147" s="48"/>
      <c r="L147" s="51"/>
      <c r="M147" s="51"/>
      <c r="N147" s="51"/>
      <c r="S147" s="33" t="str">
        <f>IF(ISERROR(VLOOKUP(D147,$D$11:D146,1,FALSE)),"","o")</f>
        <v/>
      </c>
      <c r="T147" s="33" t="str">
        <f>IF(ISERROR(VLOOKUP(D147,D148:$D$159,1,FALSE)),"","o")</f>
        <v/>
      </c>
      <c r="U147" s="33" t="str">
        <f t="shared" si="25"/>
        <v/>
      </c>
      <c r="V147" s="33" t="str">
        <f>IF(ISERROR(VLOOKUP(L147,L$94:L146,1,FALSE)),"","o")</f>
        <v/>
      </c>
      <c r="W147" s="33" t="str">
        <f>IF(ISERROR(VLOOKUP(L147,L148:L$159,1,FALSE)),"","o")</f>
        <v/>
      </c>
      <c r="X147" s="33" t="str">
        <f t="shared" si="26"/>
        <v/>
      </c>
      <c r="Z147" s="33" t="str">
        <f>IF(ISERROR(VLOOKUP(N147,N$94:N146,1,FALSE)),"","o")</f>
        <v/>
      </c>
      <c r="AA147" s="33" t="str">
        <f>IF(ISERROR(VLOOKUP(N147,N148:PS$158,1,FALSE)),"","o")</f>
        <v/>
      </c>
      <c r="AB147" s="33" t="str">
        <f t="shared" si="27"/>
        <v/>
      </c>
      <c r="AE147" s="32" t="str">
        <f t="shared" si="54"/>
        <v/>
      </c>
      <c r="AF147" s="28" t="str">
        <f t="shared" si="55"/>
        <v/>
      </c>
      <c r="AG147" s="28" t="str">
        <f t="shared" si="56"/>
        <v/>
      </c>
      <c r="AH147" s="34"/>
    </row>
    <row r="148" spans="1:34" x14ac:dyDescent="0.25">
      <c r="A148" s="48" t="str">
        <f t="shared" ref="A148:A158" si="59">IF(A118="","",A118)</f>
        <v>Organisation du travail :</v>
      </c>
      <c r="B148" s="53"/>
      <c r="C148" s="48"/>
      <c r="D148" s="50"/>
      <c r="E148" s="48"/>
      <c r="F148" s="50"/>
      <c r="G148" s="50"/>
      <c r="H148" s="50"/>
      <c r="I148" s="50"/>
      <c r="J148" s="50"/>
      <c r="K148" s="48"/>
      <c r="L148" s="50"/>
      <c r="M148" s="51"/>
      <c r="N148" s="50"/>
      <c r="S148" s="33" t="str">
        <f>IF(ISERROR(VLOOKUP(D148,$D$11:D147,1,FALSE)),"","o")</f>
        <v/>
      </c>
      <c r="T148" s="33" t="str">
        <f>IF(ISERROR(VLOOKUP(D148,D149:$D$159,1,FALSE)),"","o")</f>
        <v/>
      </c>
      <c r="U148" s="33" t="str">
        <f t="shared" si="25"/>
        <v/>
      </c>
      <c r="V148" s="33" t="str">
        <f>IF(ISERROR(VLOOKUP(L148,L$94:L147,1,FALSE)),"","o")</f>
        <v/>
      </c>
      <c r="W148" s="33" t="str">
        <f>IF(ISERROR(VLOOKUP(L148,L149:L$159,1,FALSE)),"","o")</f>
        <v/>
      </c>
      <c r="X148" s="33" t="str">
        <f t="shared" si="26"/>
        <v/>
      </c>
      <c r="Z148" s="33" t="str">
        <f>IF(ISERROR(VLOOKUP(N148,N$94:N147,1,FALSE)),"","o")</f>
        <v/>
      </c>
      <c r="AA148" s="33" t="str">
        <f>IF(ISERROR(VLOOKUP(N148,N149:PS$158,1,FALSE)),"","o")</f>
        <v/>
      </c>
      <c r="AB148" s="33" t="str">
        <f t="shared" si="27"/>
        <v/>
      </c>
      <c r="AE148" s="32" t="str">
        <f t="shared" si="54"/>
        <v/>
      </c>
      <c r="AF148" s="28" t="str">
        <f t="shared" si="55"/>
        <v/>
      </c>
      <c r="AG148" s="28" t="str">
        <f t="shared" si="56"/>
        <v/>
      </c>
      <c r="AH148" s="34" t="str">
        <f t="shared" ref="AH148:AH158" si="60">CONCATENATE(A148," ",B148)</f>
        <v xml:space="preserve">Organisation du travail : </v>
      </c>
    </row>
    <row r="149" spans="1:34" x14ac:dyDescent="0.25">
      <c r="A149" s="48" t="str">
        <f t="shared" si="59"/>
        <v>Conduite de personnel :</v>
      </c>
      <c r="B149" s="53"/>
      <c r="C149" s="48"/>
      <c r="D149" s="50"/>
      <c r="E149" s="48"/>
      <c r="F149" s="50"/>
      <c r="G149" s="50"/>
      <c r="H149" s="50"/>
      <c r="I149" s="50"/>
      <c r="J149" s="50"/>
      <c r="K149" s="48"/>
      <c r="L149" s="50"/>
      <c r="M149" s="51"/>
      <c r="N149" s="50"/>
      <c r="S149" s="33" t="str">
        <f>IF(ISERROR(VLOOKUP(D149,$D$11:D148,1,FALSE)),"","o")</f>
        <v/>
      </c>
      <c r="T149" s="33" t="str">
        <f>IF(ISERROR(VLOOKUP(D149,D150:$D$159,1,FALSE)),"","o")</f>
        <v/>
      </c>
      <c r="U149" s="33" t="str">
        <f t="shared" si="25"/>
        <v/>
      </c>
      <c r="V149" s="33" t="str">
        <f>IF(ISERROR(VLOOKUP(L149,L$94:L148,1,FALSE)),"","o")</f>
        <v/>
      </c>
      <c r="W149" s="33" t="str">
        <f>IF(ISERROR(VLOOKUP(L149,L150:L$159,1,FALSE)),"","o")</f>
        <v/>
      </c>
      <c r="X149" s="33" t="str">
        <f t="shared" si="26"/>
        <v/>
      </c>
      <c r="Z149" s="33" t="str">
        <f>IF(ISERROR(VLOOKUP(N149,N$94:N148,1,FALSE)),"","o")</f>
        <v/>
      </c>
      <c r="AA149" s="33" t="str">
        <f>IF(ISERROR(VLOOKUP(N149,N150:PS$158,1,FALSE)),"","o")</f>
        <v/>
      </c>
      <c r="AB149" s="33" t="str">
        <f t="shared" si="27"/>
        <v/>
      </c>
      <c r="AE149" s="32" t="str">
        <f t="shared" si="54"/>
        <v/>
      </c>
      <c r="AF149" s="28" t="str">
        <f t="shared" si="55"/>
        <v/>
      </c>
      <c r="AG149" s="28" t="str">
        <f t="shared" si="56"/>
        <v/>
      </c>
      <c r="AH149" s="34" t="str">
        <f t="shared" si="60"/>
        <v xml:space="preserve">Conduite de personnel : </v>
      </c>
    </row>
    <row r="150" spans="1:34" x14ac:dyDescent="0.25">
      <c r="A150" s="48" t="str">
        <f t="shared" si="59"/>
        <v>Tenue des comptes :</v>
      </c>
      <c r="B150" s="53"/>
      <c r="C150" s="48"/>
      <c r="D150" s="50"/>
      <c r="E150" s="48"/>
      <c r="F150" s="50"/>
      <c r="G150" s="50"/>
      <c r="H150" s="50"/>
      <c r="I150" s="50"/>
      <c r="J150" s="50"/>
      <c r="K150" s="48"/>
      <c r="L150" s="50"/>
      <c r="M150" s="51"/>
      <c r="N150" s="50"/>
      <c r="S150" s="33" t="str">
        <f>IF(ISERROR(VLOOKUP(D150,$D$11:D149,1,FALSE)),"","o")</f>
        <v/>
      </c>
      <c r="T150" s="33" t="str">
        <f>IF(ISERROR(VLOOKUP(D150,D151:$D$159,1,FALSE)),"","o")</f>
        <v/>
      </c>
      <c r="U150" s="33" t="str">
        <f t="shared" si="25"/>
        <v/>
      </c>
      <c r="V150" s="33" t="str">
        <f>IF(ISERROR(VLOOKUP(L150,L$94:L149,1,FALSE)),"","o")</f>
        <v/>
      </c>
      <c r="W150" s="33" t="str">
        <f>IF(ISERROR(VLOOKUP(L150,L151:L$159,1,FALSE)),"","o")</f>
        <v/>
      </c>
      <c r="X150" s="33" t="str">
        <f t="shared" si="26"/>
        <v/>
      </c>
      <c r="Z150" s="33" t="str">
        <f>IF(ISERROR(VLOOKUP(N150,N$94:N149,1,FALSE)),"","o")</f>
        <v/>
      </c>
      <c r="AA150" s="33" t="str">
        <f>IF(ISERROR(VLOOKUP(N150,N151:PS$158,1,FALSE)),"","o")</f>
        <v/>
      </c>
      <c r="AB150" s="33" t="str">
        <f t="shared" si="27"/>
        <v/>
      </c>
      <c r="AE150" s="32" t="str">
        <f t="shared" si="54"/>
        <v/>
      </c>
      <c r="AF150" s="28" t="str">
        <f t="shared" si="55"/>
        <v/>
      </c>
      <c r="AG150" s="28" t="str">
        <f t="shared" si="56"/>
        <v/>
      </c>
      <c r="AH150" s="34" t="str">
        <f t="shared" si="60"/>
        <v xml:space="preserve">Tenue des comptes : </v>
      </c>
    </row>
    <row r="151" spans="1:34" x14ac:dyDescent="0.25">
      <c r="A151" s="48" t="str">
        <f t="shared" si="59"/>
        <v>Analyse de la comptabilité :</v>
      </c>
      <c r="B151" s="53"/>
      <c r="C151" s="48"/>
      <c r="D151" s="50"/>
      <c r="E151" s="48"/>
      <c r="F151" s="50"/>
      <c r="G151" s="50"/>
      <c r="H151" s="50"/>
      <c r="I151" s="50"/>
      <c r="J151" s="50"/>
      <c r="K151" s="48"/>
      <c r="L151" s="50"/>
      <c r="M151" s="51"/>
      <c r="N151" s="50"/>
      <c r="S151" s="33" t="str">
        <f>IF(ISERROR(VLOOKUP(D151,$D$11:D150,1,FALSE)),"","o")</f>
        <v/>
      </c>
      <c r="T151" s="33" t="str">
        <f>IF(ISERROR(VLOOKUP(D151,D152:$D$159,1,FALSE)),"","o")</f>
        <v/>
      </c>
      <c r="U151" s="33" t="str">
        <f t="shared" si="25"/>
        <v/>
      </c>
      <c r="V151" s="33" t="str">
        <f>IF(ISERROR(VLOOKUP(L151,L$94:L150,1,FALSE)),"","o")</f>
        <v/>
      </c>
      <c r="W151" s="33" t="str">
        <f>IF(ISERROR(VLOOKUP(L151,L152:L$159,1,FALSE)),"","o")</f>
        <v/>
      </c>
      <c r="X151" s="33" t="str">
        <f t="shared" si="26"/>
        <v/>
      </c>
      <c r="Z151" s="33" t="str">
        <f>IF(ISERROR(VLOOKUP(N151,N$94:N150,1,FALSE)),"","o")</f>
        <v/>
      </c>
      <c r="AA151" s="33" t="str">
        <f>IF(ISERROR(VLOOKUP(N151,N152:PS$158,1,FALSE)),"","o")</f>
        <v/>
      </c>
      <c r="AB151" s="33" t="str">
        <f t="shared" si="27"/>
        <v/>
      </c>
      <c r="AE151" s="32" t="str">
        <f t="shared" si="54"/>
        <v/>
      </c>
      <c r="AF151" s="28" t="str">
        <f t="shared" si="55"/>
        <v/>
      </c>
      <c r="AG151" s="28" t="str">
        <f t="shared" si="56"/>
        <v/>
      </c>
      <c r="AH151" s="34" t="str">
        <f t="shared" si="60"/>
        <v xml:space="preserve">Analyse de la comptabilité : </v>
      </c>
    </row>
    <row r="152" spans="1:34" x14ac:dyDescent="0.25">
      <c r="A152" s="48" t="str">
        <f t="shared" si="59"/>
        <v>Entretien du parc machines :</v>
      </c>
      <c r="B152" s="53"/>
      <c r="C152" s="48"/>
      <c r="D152" s="50"/>
      <c r="E152" s="48"/>
      <c r="F152" s="50"/>
      <c r="G152" s="50"/>
      <c r="H152" s="50"/>
      <c r="I152" s="50"/>
      <c r="J152" s="50"/>
      <c r="K152" s="48"/>
      <c r="L152" s="50"/>
      <c r="M152" s="51"/>
      <c r="N152" s="50"/>
      <c r="S152" s="33" t="str">
        <f>IF(ISERROR(VLOOKUP(D152,$D$11:D151,1,FALSE)),"","o")</f>
        <v/>
      </c>
      <c r="T152" s="33" t="str">
        <f>IF(ISERROR(VLOOKUP(D152,D153:$D$159,1,FALSE)),"","o")</f>
        <v/>
      </c>
      <c r="U152" s="33" t="str">
        <f t="shared" si="25"/>
        <v/>
      </c>
      <c r="V152" s="33" t="str">
        <f>IF(ISERROR(VLOOKUP(L152,L$94:L151,1,FALSE)),"","o")</f>
        <v/>
      </c>
      <c r="W152" s="33" t="str">
        <f>IF(ISERROR(VLOOKUP(L152,L153:L$159,1,FALSE)),"","o")</f>
        <v/>
      </c>
      <c r="X152" s="33" t="str">
        <f t="shared" si="26"/>
        <v/>
      </c>
      <c r="Z152" s="33" t="str">
        <f>IF(ISERROR(VLOOKUP(N152,N$94:N151,1,FALSE)),"","o")</f>
        <v/>
      </c>
      <c r="AA152" s="33" t="str">
        <f>IF(ISERROR(VLOOKUP(N152,N153:PS$158,1,FALSE)),"","o")</f>
        <v/>
      </c>
      <c r="AB152" s="33" t="str">
        <f t="shared" si="27"/>
        <v/>
      </c>
      <c r="AE152" s="32" t="str">
        <f t="shared" si="54"/>
        <v/>
      </c>
      <c r="AF152" s="28" t="str">
        <f t="shared" si="55"/>
        <v/>
      </c>
      <c r="AG152" s="28" t="str">
        <f t="shared" si="56"/>
        <v/>
      </c>
      <c r="AH152" s="34" t="str">
        <f t="shared" si="60"/>
        <v xml:space="preserve">Entretien du parc machines : </v>
      </c>
    </row>
    <row r="153" spans="1:34" x14ac:dyDescent="0.25">
      <c r="A153" s="48" t="str">
        <f t="shared" si="59"/>
        <v>Entretien des bâtiments :</v>
      </c>
      <c r="B153" s="53"/>
      <c r="C153" s="48"/>
      <c r="D153" s="50"/>
      <c r="E153" s="48"/>
      <c r="F153" s="50"/>
      <c r="G153" s="50"/>
      <c r="H153" s="50"/>
      <c r="I153" s="50"/>
      <c r="J153" s="50"/>
      <c r="K153" s="48"/>
      <c r="L153" s="50"/>
      <c r="M153" s="51"/>
      <c r="N153" s="50"/>
      <c r="S153" s="33" t="str">
        <f>IF(ISERROR(VLOOKUP(D153,$D$11:D152,1,FALSE)),"","o")</f>
        <v/>
      </c>
      <c r="T153" s="33" t="str">
        <f>IF(ISERROR(VLOOKUP(D153,D154:$D$159,1,FALSE)),"","o")</f>
        <v/>
      </c>
      <c r="U153" s="33" t="str">
        <f t="shared" si="25"/>
        <v/>
      </c>
      <c r="V153" s="33" t="str">
        <f>IF(ISERROR(VLOOKUP(L153,L$94:L152,1,FALSE)),"","o")</f>
        <v/>
      </c>
      <c r="W153" s="33" t="str">
        <f>IF(ISERROR(VLOOKUP(L153,L154:L$159,1,FALSE)),"","o")</f>
        <v/>
      </c>
      <c r="X153" s="33" t="str">
        <f t="shared" si="26"/>
        <v/>
      </c>
      <c r="Z153" s="33" t="str">
        <f>IF(ISERROR(VLOOKUP(N153,N$94:N152,1,FALSE)),"","o")</f>
        <v/>
      </c>
      <c r="AA153" s="33" t="str">
        <f>IF(ISERROR(VLOOKUP(N153,N154:PS$158,1,FALSE)),"","o")</f>
        <v/>
      </c>
      <c r="AB153" s="33" t="str">
        <f t="shared" si="27"/>
        <v/>
      </c>
      <c r="AE153" s="32" t="str">
        <f t="shared" si="54"/>
        <v/>
      </c>
      <c r="AF153" s="28" t="str">
        <f t="shared" si="55"/>
        <v/>
      </c>
      <c r="AG153" s="28" t="str">
        <f t="shared" si="56"/>
        <v/>
      </c>
      <c r="AH153" s="34" t="str">
        <f t="shared" si="60"/>
        <v xml:space="preserve">Entretien des bâtiments : </v>
      </c>
    </row>
    <row r="154" spans="1:34" x14ac:dyDescent="0.25">
      <c r="A154" s="48" t="str">
        <f t="shared" si="59"/>
        <v>Conduite de négociations :</v>
      </c>
      <c r="B154" s="53"/>
      <c r="C154" s="48"/>
      <c r="D154" s="50"/>
      <c r="E154" s="48"/>
      <c r="F154" s="50"/>
      <c r="G154" s="50"/>
      <c r="H154" s="50"/>
      <c r="I154" s="50"/>
      <c r="J154" s="50"/>
      <c r="K154" s="48"/>
      <c r="L154" s="50"/>
      <c r="M154" s="51"/>
      <c r="N154" s="50"/>
      <c r="S154" s="33" t="str">
        <f>IF(ISERROR(VLOOKUP(D154,$D$11:D153,1,FALSE)),"","o")</f>
        <v/>
      </c>
      <c r="T154" s="33" t="str">
        <f>IF(ISERROR(VLOOKUP(D154,D155:$D$159,1,FALSE)),"","o")</f>
        <v/>
      </c>
      <c r="U154" s="33" t="str">
        <f t="shared" si="25"/>
        <v/>
      </c>
      <c r="V154" s="33" t="str">
        <f>IF(ISERROR(VLOOKUP(L154,L$94:L153,1,FALSE)),"","o")</f>
        <v/>
      </c>
      <c r="W154" s="33" t="str">
        <f>IF(ISERROR(VLOOKUP(L154,L155:L$159,1,FALSE)),"","o")</f>
        <v/>
      </c>
      <c r="X154" s="33" t="str">
        <f t="shared" si="26"/>
        <v/>
      </c>
      <c r="Z154" s="33" t="str">
        <f>IF(ISERROR(VLOOKUP(N154,N$94:N153,1,FALSE)),"","o")</f>
        <v/>
      </c>
      <c r="AA154" s="33" t="str">
        <f>IF(ISERROR(VLOOKUP(N154,N155:PS$158,1,FALSE)),"","o")</f>
        <v/>
      </c>
      <c r="AB154" s="33" t="str">
        <f t="shared" si="27"/>
        <v/>
      </c>
      <c r="AE154" s="32" t="str">
        <f t="shared" si="54"/>
        <v/>
      </c>
      <c r="AF154" s="28" t="str">
        <f t="shared" si="55"/>
        <v/>
      </c>
      <c r="AG154" s="28" t="str">
        <f t="shared" si="56"/>
        <v/>
      </c>
      <c r="AH154" s="34" t="str">
        <f t="shared" si="60"/>
        <v xml:space="preserve">Conduite de négociations : </v>
      </c>
    </row>
    <row r="155" spans="1:34" x14ac:dyDescent="0.25">
      <c r="A155" s="48" t="str">
        <f t="shared" si="59"/>
        <v>Acquisition de nouv. clients :</v>
      </c>
      <c r="B155" s="53"/>
      <c r="C155" s="48"/>
      <c r="D155" s="50"/>
      <c r="E155" s="48"/>
      <c r="F155" s="50"/>
      <c r="G155" s="50"/>
      <c r="H155" s="50"/>
      <c r="I155" s="50"/>
      <c r="J155" s="50"/>
      <c r="K155" s="48"/>
      <c r="L155" s="50"/>
      <c r="M155" s="51"/>
      <c r="N155" s="50"/>
      <c r="S155" s="33" t="str">
        <f>IF(ISERROR(VLOOKUP(D155,$D$11:D154,1,FALSE)),"","o")</f>
        <v/>
      </c>
      <c r="T155" s="33" t="str">
        <f>IF(ISERROR(VLOOKUP(D155,D156:$D$159,1,FALSE)),"","o")</f>
        <v/>
      </c>
      <c r="U155" s="33" t="str">
        <f t="shared" si="25"/>
        <v/>
      </c>
      <c r="V155" s="33" t="str">
        <f>IF(ISERROR(VLOOKUP(L155,L$94:L154,1,FALSE)),"","o")</f>
        <v/>
      </c>
      <c r="W155" s="33" t="str">
        <f>IF(ISERROR(VLOOKUP(L155,L156:L$159,1,FALSE)),"","o")</f>
        <v/>
      </c>
      <c r="X155" s="33" t="str">
        <f t="shared" si="26"/>
        <v/>
      </c>
      <c r="Z155" s="33" t="str">
        <f>IF(ISERROR(VLOOKUP(N155,N$94:N154,1,FALSE)),"","o")</f>
        <v/>
      </c>
      <c r="AA155" s="33" t="str">
        <f>IF(ISERROR(VLOOKUP(N155,N156:PS$158,1,FALSE)),"","o")</f>
        <v/>
      </c>
      <c r="AB155" s="33" t="str">
        <f t="shared" si="27"/>
        <v/>
      </c>
      <c r="AE155" s="32" t="str">
        <f t="shared" si="54"/>
        <v/>
      </c>
      <c r="AF155" s="28" t="str">
        <f t="shared" si="55"/>
        <v/>
      </c>
      <c r="AG155" s="28" t="str">
        <f t="shared" si="56"/>
        <v/>
      </c>
      <c r="AH155" s="34" t="str">
        <f t="shared" si="60"/>
        <v xml:space="preserve">Acquisition de nouv. clients : </v>
      </c>
    </row>
    <row r="156" spans="1:34" x14ac:dyDescent="0.25">
      <c r="A156" s="48" t="str">
        <f t="shared" si="59"/>
        <v/>
      </c>
      <c r="B156" s="53"/>
      <c r="C156" s="48"/>
      <c r="D156" s="50"/>
      <c r="E156" s="48"/>
      <c r="F156" s="50"/>
      <c r="G156" s="50"/>
      <c r="H156" s="50"/>
      <c r="I156" s="50"/>
      <c r="J156" s="50"/>
      <c r="K156" s="48"/>
      <c r="L156" s="50"/>
      <c r="M156" s="51"/>
      <c r="N156" s="50"/>
      <c r="S156" s="33" t="str">
        <f>IF(ISERROR(VLOOKUP(D156,$D$11:D155,1,FALSE)),"","o")</f>
        <v/>
      </c>
      <c r="T156" s="33" t="str">
        <f>IF(ISERROR(VLOOKUP(D156,D157:$D$159,1,FALSE)),"","o")</f>
        <v/>
      </c>
      <c r="U156" s="33" t="str">
        <f t="shared" si="25"/>
        <v/>
      </c>
      <c r="V156" s="33" t="str">
        <f>IF(ISERROR(VLOOKUP(L156,L$94:L155,1,FALSE)),"","o")</f>
        <v/>
      </c>
      <c r="W156" s="33" t="str">
        <f>IF(ISERROR(VLOOKUP(L156,L157:L$159,1,FALSE)),"","o")</f>
        <v/>
      </c>
      <c r="X156" s="33" t="str">
        <f t="shared" si="26"/>
        <v/>
      </c>
      <c r="Z156" s="33" t="str">
        <f>IF(ISERROR(VLOOKUP(N156,N$94:N155,1,FALSE)),"","o")</f>
        <v/>
      </c>
      <c r="AA156" s="33" t="str">
        <f>IF(ISERROR(VLOOKUP(N156,N157:PS$158,1,FALSE)),"","o")</f>
        <v/>
      </c>
      <c r="AB156" s="33" t="str">
        <f t="shared" si="27"/>
        <v/>
      </c>
      <c r="AE156" s="32" t="str">
        <f t="shared" si="54"/>
        <v/>
      </c>
      <c r="AF156" s="28" t="str">
        <f t="shared" si="55"/>
        <v/>
      </c>
      <c r="AG156" s="28" t="str">
        <f t="shared" si="56"/>
        <v/>
      </c>
      <c r="AH156" s="34" t="str">
        <f t="shared" si="60"/>
        <v xml:space="preserve"> </v>
      </c>
    </row>
    <row r="157" spans="1:34" x14ac:dyDescent="0.25">
      <c r="A157" s="48" t="str">
        <f t="shared" si="59"/>
        <v/>
      </c>
      <c r="B157" s="53"/>
      <c r="C157" s="48"/>
      <c r="D157" s="50"/>
      <c r="E157" s="48"/>
      <c r="F157" s="50"/>
      <c r="G157" s="50"/>
      <c r="H157" s="50"/>
      <c r="I157" s="50"/>
      <c r="J157" s="50"/>
      <c r="K157" s="48"/>
      <c r="L157" s="50"/>
      <c r="M157" s="51"/>
      <c r="N157" s="50"/>
      <c r="S157" s="33" t="str">
        <f>IF(ISERROR(VLOOKUP(D157,$D$11:D156,1,FALSE)),"","o")</f>
        <v/>
      </c>
      <c r="T157" s="33" t="str">
        <f>IF(ISERROR(VLOOKUP(D157,D158:$D$159,1,FALSE)),"","o")</f>
        <v/>
      </c>
      <c r="U157" s="33" t="str">
        <f t="shared" ref="U157:U158" si="61">IF(OR(S157="o",T157="o"),"o","")</f>
        <v/>
      </c>
      <c r="V157" s="33" t="str">
        <f>IF(ISERROR(VLOOKUP(L157,L$94:L156,1,FALSE)),"","o")</f>
        <v/>
      </c>
      <c r="W157" s="33" t="str">
        <f>IF(ISERROR(VLOOKUP(L157,L158:L$159,1,FALSE)),"","o")</f>
        <v/>
      </c>
      <c r="X157" s="33" t="str">
        <f t="shared" ref="X157:X158" si="62">IF(OR(V157="o",W157="o"),"o","")</f>
        <v/>
      </c>
      <c r="Z157" s="33" t="str">
        <f>IF(ISERROR(VLOOKUP(N157,N$94:N156,1,FALSE)),"","o")</f>
        <v/>
      </c>
      <c r="AA157" s="33" t="str">
        <f>IF(ISERROR(VLOOKUP(N157,N158:PS$158,1,FALSE)),"","o")</f>
        <v/>
      </c>
      <c r="AB157" s="33" t="str">
        <f t="shared" ref="AB157:AB158" si="63">IF(OR(Z157="o",AA157="o"),"o","")</f>
        <v/>
      </c>
      <c r="AE157" s="32" t="str">
        <f t="shared" si="54"/>
        <v/>
      </c>
      <c r="AF157" s="28" t="str">
        <f t="shared" si="55"/>
        <v/>
      </c>
      <c r="AG157" s="28" t="str">
        <f t="shared" si="56"/>
        <v/>
      </c>
      <c r="AH157" s="34" t="str">
        <f t="shared" si="60"/>
        <v xml:space="preserve"> </v>
      </c>
    </row>
    <row r="158" spans="1:34" x14ac:dyDescent="0.25">
      <c r="A158" s="48" t="str">
        <f t="shared" si="59"/>
        <v/>
      </c>
      <c r="B158" s="53"/>
      <c r="C158" s="48"/>
      <c r="D158" s="50"/>
      <c r="E158" s="48"/>
      <c r="F158" s="50"/>
      <c r="G158" s="50"/>
      <c r="H158" s="50"/>
      <c r="I158" s="50"/>
      <c r="J158" s="50"/>
      <c r="K158" s="48"/>
      <c r="L158" s="50"/>
      <c r="M158" s="51"/>
      <c r="N158" s="50"/>
      <c r="S158" s="33" t="str">
        <f>IF(ISERROR(VLOOKUP(D158,$D$11:D157,1,FALSE)),"","o")</f>
        <v/>
      </c>
      <c r="T158" s="33" t="str">
        <f>IF(ISERROR(VLOOKUP(D158,D159:$D$159,1,FALSE)),"","o")</f>
        <v/>
      </c>
      <c r="U158" s="33" t="str">
        <f t="shared" si="61"/>
        <v/>
      </c>
      <c r="V158" s="33" t="str">
        <f>IF(ISERROR(VLOOKUP(L158,L$94:L157,1,FALSE)),"","o")</f>
        <v/>
      </c>
      <c r="W158" s="33" t="str">
        <f>IF(ISERROR(VLOOKUP(L158,L159:L$159,1,FALSE)),"","o")</f>
        <v/>
      </c>
      <c r="X158" s="33" t="str">
        <f t="shared" si="62"/>
        <v/>
      </c>
      <c r="Z158" s="33" t="str">
        <f>IF(ISERROR(VLOOKUP(N158,N$94:N157,1,FALSE)),"","o")</f>
        <v/>
      </c>
      <c r="AA158" s="33" t="str">
        <f>IF(ISERROR(VLOOKUP(N158,N$158:PS159,1,FALSE)),"","o")</f>
        <v/>
      </c>
      <c r="AB158" s="33" t="str">
        <f t="shared" si="63"/>
        <v/>
      </c>
      <c r="AE158" s="32" t="str">
        <f t="shared" si="54"/>
        <v/>
      </c>
      <c r="AF158" s="28" t="str">
        <f t="shared" si="55"/>
        <v/>
      </c>
      <c r="AG158" s="28" t="str">
        <f t="shared" si="56"/>
        <v/>
      </c>
      <c r="AH158" s="34" t="str">
        <f t="shared" si="60"/>
        <v xml:space="preserve"> </v>
      </c>
    </row>
    <row r="159" spans="1:34" ht="6" customHeight="1" x14ac:dyDescent="0.25">
      <c r="A159" s="48"/>
      <c r="B159" s="48"/>
      <c r="C159" s="48"/>
      <c r="D159" s="51"/>
      <c r="E159" s="48"/>
      <c r="F159" s="48"/>
      <c r="G159" s="48"/>
      <c r="H159" s="48"/>
      <c r="I159" s="48"/>
      <c r="J159" s="48"/>
      <c r="K159" s="48"/>
      <c r="L159" s="51"/>
      <c r="M159" s="51"/>
      <c r="N159" s="51"/>
      <c r="S159" s="12" t="str">
        <f>IF(ISERROR(VLOOKUP(D159,$D$95:D158,1,FALSE)),"","o")</f>
        <v/>
      </c>
      <c r="T159" s="12" t="str">
        <f>IF(ISERROR(VLOOKUP(D159,#REF!,1,FALSE)),"","o")</f>
        <v/>
      </c>
      <c r="U159" s="12" t="str">
        <f t="shared" ref="U159" si="64">IF(OR(S159="o",T159="o"),"o","")</f>
        <v/>
      </c>
      <c r="V159" s="12" t="str">
        <f>IF(ISERROR(VLOOKUP(#REF!,L$95:L159,1,FALSE)),"","o")</f>
        <v/>
      </c>
      <c r="W159" s="12" t="str">
        <f>IF(ISERROR(VLOOKUP(#REF!,#REF!,1,FALSE)),"","o")</f>
        <v/>
      </c>
      <c r="X159" s="12" t="str">
        <f t="shared" ref="X159" si="65">IF(OR(V159="o",W159="o"),"o","")</f>
        <v/>
      </c>
      <c r="Z159" s="12" t="str">
        <f>IF(ISERROR(VLOOKUP(#REF!,N$95:N159,1,FALSE)),"","o")</f>
        <v/>
      </c>
      <c r="AA159" s="12" t="str">
        <f>IF(ISERROR(VLOOKUP(#REF!,#REF!,1,FALSE)),"","o")</f>
        <v/>
      </c>
      <c r="AB159" s="12" t="str">
        <f t="shared" ref="AB159" si="66">IF(OR(Z159="o",AA159="o"),"o","")</f>
        <v/>
      </c>
      <c r="AE159" s="13" t="str">
        <f t="shared" si="54"/>
        <v/>
      </c>
      <c r="AF159" s="10" t="str">
        <f t="shared" si="55"/>
        <v/>
      </c>
      <c r="AG159" s="10" t="str">
        <f t="shared" si="56"/>
        <v/>
      </c>
    </row>
  </sheetData>
  <sheetProtection sheet="1" objects="1" scenarios="1"/>
  <mergeCells count="113">
    <mergeCell ref="F87:J87"/>
    <mergeCell ref="F88:J88"/>
    <mergeCell ref="F89:J89"/>
    <mergeCell ref="F80:J80"/>
    <mergeCell ref="F81:J81"/>
    <mergeCell ref="F82:J82"/>
    <mergeCell ref="F83:J83"/>
    <mergeCell ref="F84:J84"/>
    <mergeCell ref="A32:N32"/>
    <mergeCell ref="A70:B70"/>
    <mergeCell ref="F70:J70"/>
    <mergeCell ref="A79:B79"/>
    <mergeCell ref="F79:J79"/>
    <mergeCell ref="J40:N40"/>
    <mergeCell ref="J41:N41"/>
    <mergeCell ref="J42:N42"/>
    <mergeCell ref="J43:N43"/>
    <mergeCell ref="J44:N44"/>
    <mergeCell ref="J45:N45"/>
    <mergeCell ref="J46:N46"/>
    <mergeCell ref="J47:N47"/>
    <mergeCell ref="J53:N53"/>
    <mergeCell ref="J54:N54"/>
    <mergeCell ref="J55:N55"/>
    <mergeCell ref="V57:X57"/>
    <mergeCell ref="F60:J60"/>
    <mergeCell ref="F61:J61"/>
    <mergeCell ref="A86:B86"/>
    <mergeCell ref="A80:B80"/>
    <mergeCell ref="A72:B72"/>
    <mergeCell ref="A73:B73"/>
    <mergeCell ref="A74:B74"/>
    <mergeCell ref="A75:B75"/>
    <mergeCell ref="A76:B76"/>
    <mergeCell ref="A66:B66"/>
    <mergeCell ref="A67:B67"/>
    <mergeCell ref="A68:B68"/>
    <mergeCell ref="A69:B69"/>
    <mergeCell ref="A71:B71"/>
    <mergeCell ref="A61:B61"/>
    <mergeCell ref="A62:B62"/>
    <mergeCell ref="A63:B63"/>
    <mergeCell ref="A64:B64"/>
    <mergeCell ref="F85:J85"/>
    <mergeCell ref="F86:J86"/>
    <mergeCell ref="A83:B83"/>
    <mergeCell ref="A84:B84"/>
    <mergeCell ref="A85:B85"/>
    <mergeCell ref="A60:B60"/>
    <mergeCell ref="A77:B77"/>
    <mergeCell ref="A78:B78"/>
    <mergeCell ref="F74:J74"/>
    <mergeCell ref="F75:J75"/>
    <mergeCell ref="F76:J76"/>
    <mergeCell ref="F77:J77"/>
    <mergeCell ref="F78:J78"/>
    <mergeCell ref="F66:J66"/>
    <mergeCell ref="F67:J67"/>
    <mergeCell ref="F68:J68"/>
    <mergeCell ref="F69:J69"/>
    <mergeCell ref="F71:J71"/>
    <mergeCell ref="F72:J72"/>
    <mergeCell ref="F73:J73"/>
    <mergeCell ref="A6:N6"/>
    <mergeCell ref="A8:B8"/>
    <mergeCell ref="A9:B9"/>
    <mergeCell ref="A10:B10"/>
    <mergeCell ref="A23:B23"/>
    <mergeCell ref="A24:B24"/>
    <mergeCell ref="A57:N57"/>
    <mergeCell ref="I49:N52"/>
    <mergeCell ref="A56:L56"/>
    <mergeCell ref="Q7:Q8"/>
    <mergeCell ref="Q14:Q15"/>
    <mergeCell ref="T7:T8"/>
    <mergeCell ref="T14:T15"/>
    <mergeCell ref="A33:N33"/>
    <mergeCell ref="A30:B30"/>
    <mergeCell ref="A27:B27"/>
    <mergeCell ref="A28:B28"/>
    <mergeCell ref="A29:B29"/>
    <mergeCell ref="A13:B13"/>
    <mergeCell ref="A21:B21"/>
    <mergeCell ref="A18:B18"/>
    <mergeCell ref="A22:B22"/>
    <mergeCell ref="A14:B14"/>
    <mergeCell ref="A15:B15"/>
    <mergeCell ref="A16:B16"/>
    <mergeCell ref="A17:B17"/>
    <mergeCell ref="S91:U91"/>
    <mergeCell ref="Z91:AB91"/>
    <mergeCell ref="Z31:AB31"/>
    <mergeCell ref="S31:U31"/>
    <mergeCell ref="V31:X31"/>
    <mergeCell ref="A91:N91"/>
    <mergeCell ref="V91:X91"/>
    <mergeCell ref="F92:J92"/>
    <mergeCell ref="A92:B92"/>
    <mergeCell ref="I35:N39"/>
    <mergeCell ref="A65:B65"/>
    <mergeCell ref="A58:B58"/>
    <mergeCell ref="F58:J58"/>
    <mergeCell ref="A87:B87"/>
    <mergeCell ref="A88:B88"/>
    <mergeCell ref="A89:B89"/>
    <mergeCell ref="F59:J59"/>
    <mergeCell ref="F62:J62"/>
    <mergeCell ref="F63:J63"/>
    <mergeCell ref="F64:J64"/>
    <mergeCell ref="F65:J65"/>
    <mergeCell ref="A81:B81"/>
    <mergeCell ref="A82:B82"/>
    <mergeCell ref="A59:B59"/>
  </mergeCells>
  <conditionalFormatting sqref="A2">
    <cfRule type="expression" dxfId="299" priority="1">
      <formula>$B$2=""</formula>
    </cfRule>
  </conditionalFormatting>
  <conditionalFormatting sqref="A32:XFD39 A40:J47 O40:XFD47 A48:XFD52 A53:J55 O53:XFD55 A56:XFD202">
    <cfRule type="expression" dxfId="298" priority="3">
      <formula>$N$2="Rapide"</formula>
    </cfRule>
  </conditionalFormatting>
  <conditionalFormatting sqref="D94:D159">
    <cfRule type="expression" dxfId="297" priority="151">
      <formula>U94="o"</formula>
    </cfRule>
  </conditionalFormatting>
  <conditionalFormatting sqref="D95:D98 F95:J98 D102:D116 F102:J116">
    <cfRule type="expression" dxfId="296" priority="7">
      <formula>$B37&lt;&gt;""</formula>
    </cfRule>
  </conditionalFormatting>
  <conditionalFormatting sqref="F94:F159 F34:F49">
    <cfRule type="expression" dxfId="295" priority="149">
      <formula>F34&lt;&gt;""</formula>
    </cfRule>
  </conditionalFormatting>
  <conditionalFormatting sqref="F59:J89">
    <cfRule type="expression" dxfId="294" priority="108">
      <formula>OR(D59="Tout-à-fait",D59="Plutôt oui")</formula>
    </cfRule>
    <cfRule type="expression" dxfId="293" priority="105">
      <formula>X59="o"</formula>
    </cfRule>
  </conditionalFormatting>
  <conditionalFormatting sqref="F95:J159 E99:K99 D95:D159 F34:J34 F35:I35 F36:H49 I41">
    <cfRule type="expression" dxfId="292" priority="156">
      <formula>AND($A34&lt;&gt;"",$B34&lt;&gt;"")</formula>
    </cfRule>
  </conditionalFormatting>
  <conditionalFormatting sqref="F118:J126 D118:D126">
    <cfRule type="expression" dxfId="291" priority="1053">
      <formula>$B61&lt;&gt;""</formula>
    </cfRule>
  </conditionalFormatting>
  <conditionalFormatting sqref="F127:J128 F132:J133 D127:D128 D132:D133">
    <cfRule type="expression" dxfId="290" priority="1001">
      <formula>$B72&lt;&gt;""</formula>
    </cfRule>
  </conditionalFormatting>
  <conditionalFormatting sqref="F134:J146 D134:D146">
    <cfRule type="expression" dxfId="289" priority="1139">
      <formula>$B80&lt;&gt;""</formula>
    </cfRule>
  </conditionalFormatting>
  <conditionalFormatting sqref="F148:J156 D148:D156">
    <cfRule type="expression" dxfId="288" priority="1091">
      <formula>$B95&lt;&gt;""</formula>
    </cfRule>
  </conditionalFormatting>
  <conditionalFormatting sqref="F157:J158 D157:D158">
    <cfRule type="expression" dxfId="287" priority="1122">
      <formula>$B105&lt;&gt;""</formula>
    </cfRule>
  </conditionalFormatting>
  <conditionalFormatting sqref="F94:N94 D94">
    <cfRule type="expression" dxfId="286" priority="150">
      <formula>AND($A94&lt;&gt;"",$B94&lt;&gt;"")</formula>
    </cfRule>
  </conditionalFormatting>
  <conditionalFormatting sqref="F100:N101 D100:D101">
    <cfRule type="expression" dxfId="285" priority="100">
      <formula>AND($A100&lt;&gt;"",$B100&lt;&gt;"")</formula>
    </cfRule>
  </conditionalFormatting>
  <conditionalFormatting sqref="F117:N117 D117">
    <cfRule type="expression" dxfId="284" priority="70">
      <formula>AND($A117&lt;&gt;"",$B117&lt;&gt;"")</formula>
    </cfRule>
  </conditionalFormatting>
  <conditionalFormatting sqref="F131:N131 D131">
    <cfRule type="expression" dxfId="283" priority="40">
      <formula>AND($A131&lt;&gt;"",$B131&lt;&gt;"")</formula>
    </cfRule>
  </conditionalFormatting>
  <conditionalFormatting sqref="F147:N147 D147">
    <cfRule type="expression" dxfId="282" priority="16">
      <formula>AND($A147&lt;&gt;"",$B147&lt;&gt;"")</formula>
    </cfRule>
  </conditionalFormatting>
  <conditionalFormatting sqref="G94:G159">
    <cfRule type="expression" dxfId="281" priority="148">
      <formula>G94&lt;&gt;""</formula>
    </cfRule>
  </conditionalFormatting>
  <conditionalFormatting sqref="H94:H159 H34:H49">
    <cfRule type="expression" dxfId="280" priority="145">
      <formula>H34&lt;&gt;""</formula>
    </cfRule>
  </conditionalFormatting>
  <conditionalFormatting sqref="I42">
    <cfRule type="expression" dxfId="279" priority="845">
      <formula>AND($A43&lt;&gt;"",$B43&lt;&gt;"")</formula>
    </cfRule>
  </conditionalFormatting>
  <conditionalFormatting sqref="I43">
    <cfRule type="expression" dxfId="278" priority="849">
      <formula>AND($A45&lt;&gt;"",$B45&lt;&gt;"")</formula>
    </cfRule>
  </conditionalFormatting>
  <conditionalFormatting sqref="I44">
    <cfRule type="expression" dxfId="277" priority="853">
      <formula>AND($A47&lt;&gt;"",$B47&lt;&gt;"")</formula>
    </cfRule>
  </conditionalFormatting>
  <conditionalFormatting sqref="I45 I53 I55">
    <cfRule type="expression" dxfId="276" priority="857">
      <formula>AND($A49&lt;&gt;"",$B49&lt;&gt;"")</formula>
    </cfRule>
  </conditionalFormatting>
  <conditionalFormatting sqref="I46">
    <cfRule type="expression" dxfId="275" priority="132">
      <formula>AND($A51&lt;&gt;"",$B51&lt;&gt;"")</formula>
    </cfRule>
  </conditionalFormatting>
  <conditionalFormatting sqref="I47">
    <cfRule type="expression" dxfId="274" priority="133">
      <formula>AND($A53&lt;&gt;"",$B53&lt;&gt;"")</formula>
    </cfRule>
  </conditionalFormatting>
  <conditionalFormatting sqref="I54">
    <cfRule type="expression" dxfId="273" priority="875">
      <formula>AND(#REF!&lt;&gt;"",#REF!&lt;&gt;"")</formula>
    </cfRule>
  </conditionalFormatting>
  <conditionalFormatting sqref="I94:I159">
    <cfRule type="expression" dxfId="272" priority="147">
      <formula>I94&lt;&gt;""</formula>
    </cfRule>
  </conditionalFormatting>
  <conditionalFormatting sqref="I40:J40 J41:J47 J53:J55">
    <cfRule type="expression" dxfId="271" priority="134">
      <formula>AND($A39&lt;&gt;"",$B39&lt;&gt;"")</formula>
    </cfRule>
  </conditionalFormatting>
  <conditionalFormatting sqref="J94:N94">
    <cfRule type="expression" dxfId="270" priority="146">
      <formula>J94&lt;&gt;""</formula>
    </cfRule>
  </conditionalFormatting>
  <conditionalFormatting sqref="J100:N101">
    <cfRule type="expression" dxfId="269" priority="99">
      <formula>J100&lt;&gt;""</formula>
    </cfRule>
  </conditionalFormatting>
  <conditionalFormatting sqref="J117:N117">
    <cfRule type="expression" dxfId="268" priority="69">
      <formula>J117&lt;&gt;""</formula>
    </cfRule>
  </conditionalFormatting>
  <conditionalFormatting sqref="J130:N159 J95:J146">
    <cfRule type="expression" dxfId="267" priority="155">
      <formula>J95&lt;&gt;""</formula>
    </cfRule>
  </conditionalFormatting>
  <conditionalFormatting sqref="J131:N131">
    <cfRule type="expression" dxfId="266" priority="39">
      <formula>J131&lt;&gt;""</formula>
    </cfRule>
  </conditionalFormatting>
  <conditionalFormatting sqref="J147:N147">
    <cfRule type="expression" dxfId="265" priority="15">
      <formula>J147&lt;&gt;""</formula>
    </cfRule>
  </conditionalFormatting>
  <conditionalFormatting sqref="L95:L96 L106:L107 L34 L48">
    <cfRule type="expression" dxfId="264" priority="159">
      <formula>AM36="o"</formula>
    </cfRule>
  </conditionalFormatting>
  <conditionalFormatting sqref="L95:L158">
    <cfRule type="expression" dxfId="263" priority="20">
      <formula>X95="o"</formula>
    </cfRule>
  </conditionalFormatting>
  <conditionalFormatting sqref="L95:L159">
    <cfRule type="expression" dxfId="262" priority="136">
      <formula>OR(I95="x",J95="x")</formula>
    </cfRule>
  </conditionalFormatting>
  <conditionalFormatting sqref="L97:L100">
    <cfRule type="expression" dxfId="261" priority="951">
      <formula>AM106="o"</formula>
    </cfRule>
  </conditionalFormatting>
  <conditionalFormatting sqref="L101:L103">
    <cfRule type="expression" dxfId="260" priority="96">
      <formula>AM103="o"</formula>
    </cfRule>
  </conditionalFormatting>
  <conditionalFormatting sqref="L106:L107">
    <cfRule type="expression" dxfId="259" priority="97">
      <formula>AM108="o"</formula>
    </cfRule>
  </conditionalFormatting>
  <conditionalFormatting sqref="L111:L112">
    <cfRule type="expression" dxfId="258" priority="89">
      <formula>AM113="o"</formula>
    </cfRule>
  </conditionalFormatting>
  <conditionalFormatting sqref="L117:L119">
    <cfRule type="expression" dxfId="257" priority="66">
      <formula>AM119="o"</formula>
    </cfRule>
  </conditionalFormatting>
  <conditionalFormatting sqref="L122:L123">
    <cfRule type="expression" dxfId="256" priority="67">
      <formula>AM124="o"</formula>
    </cfRule>
  </conditionalFormatting>
  <conditionalFormatting sqref="L131:L133">
    <cfRule type="expression" dxfId="255" priority="36">
      <formula>AM133="o"</formula>
    </cfRule>
  </conditionalFormatting>
  <conditionalFormatting sqref="L136:L137">
    <cfRule type="expression" dxfId="254" priority="37">
      <formula>AM138="o"</formula>
    </cfRule>
  </conditionalFormatting>
  <conditionalFormatting sqref="L141:L142">
    <cfRule type="expression" dxfId="253" priority="29">
      <formula>AM143="o"</formula>
    </cfRule>
  </conditionalFormatting>
  <conditionalFormatting sqref="L147:L149">
    <cfRule type="expression" dxfId="252" priority="12">
      <formula>AM149="o"</formula>
    </cfRule>
  </conditionalFormatting>
  <conditionalFormatting sqref="L152:L153">
    <cfRule type="expression" dxfId="251" priority="13">
      <formula>AM154="o"</formula>
    </cfRule>
  </conditionalFormatting>
  <conditionalFormatting sqref="L159">
    <cfRule type="expression" dxfId="250" priority="55">
      <formula>#REF!="o"</formula>
    </cfRule>
  </conditionalFormatting>
  <conditionalFormatting sqref="N95:N97 N106:N108">
    <cfRule type="expression" dxfId="249" priority="169">
      <formula>AO96="o"</formula>
    </cfRule>
  </conditionalFormatting>
  <conditionalFormatting sqref="N95:N158">
    <cfRule type="expression" dxfId="248" priority="161">
      <formula>AB95="o"</formula>
    </cfRule>
  </conditionalFormatting>
  <conditionalFormatting sqref="N95:N159">
    <cfRule type="expression" dxfId="247" priority="135">
      <formula>OR(F95="x",G95="x")</formula>
    </cfRule>
  </conditionalFormatting>
  <conditionalFormatting sqref="N98:N101">
    <cfRule type="expression" dxfId="246" priority="935">
      <formula>AO106="o"</formula>
    </cfRule>
  </conditionalFormatting>
  <conditionalFormatting sqref="N101:N104">
    <cfRule type="expression" dxfId="245" priority="95">
      <formula>AO102="o"</formula>
    </cfRule>
  </conditionalFormatting>
  <conditionalFormatting sqref="N102">
    <cfRule type="expression" dxfId="244" priority="938">
      <formula>AO109="o"</formula>
    </cfRule>
  </conditionalFormatting>
  <conditionalFormatting sqref="N103:N159 L101:L159">
    <cfRule type="expression" dxfId="243" priority="998">
      <formula>#REF!="o"</formula>
    </cfRule>
  </conditionalFormatting>
  <conditionalFormatting sqref="N106:N108">
    <cfRule type="expression" dxfId="242" priority="98">
      <formula>AO107="o"</formula>
    </cfRule>
  </conditionalFormatting>
  <conditionalFormatting sqref="N111:N113">
    <cfRule type="expression" dxfId="241" priority="90">
      <formula>AO112="o"</formula>
    </cfRule>
  </conditionalFormatting>
  <conditionalFormatting sqref="N115 N127 N145 N157 N34 N48">
    <cfRule type="expression" dxfId="240" priority="154">
      <formula>AO35="o"</formula>
    </cfRule>
  </conditionalFormatting>
  <conditionalFormatting sqref="N117">
    <cfRule type="expression" dxfId="239" priority="79">
      <formula>AO125="o"</formula>
    </cfRule>
  </conditionalFormatting>
  <conditionalFormatting sqref="N117:N120">
    <cfRule type="expression" dxfId="238" priority="65">
      <formula>AO118="o"</formula>
    </cfRule>
  </conditionalFormatting>
  <conditionalFormatting sqref="N118">
    <cfRule type="expression" dxfId="237" priority="80">
      <formula>AO125="o"</formula>
    </cfRule>
  </conditionalFormatting>
  <conditionalFormatting sqref="N122:N124">
    <cfRule type="expression" dxfId="236" priority="68">
      <formula>AO123="o"</formula>
    </cfRule>
  </conditionalFormatting>
  <conditionalFormatting sqref="N131">
    <cfRule type="expression" dxfId="235" priority="53">
      <formula>AO139="o"</formula>
    </cfRule>
  </conditionalFormatting>
  <conditionalFormatting sqref="N131:N134">
    <cfRule type="expression" dxfId="234" priority="35">
      <formula>AO132="o"</formula>
    </cfRule>
  </conditionalFormatting>
  <conditionalFormatting sqref="N132">
    <cfRule type="expression" dxfId="233" priority="54">
      <formula>AO139="o"</formula>
    </cfRule>
  </conditionalFormatting>
  <conditionalFormatting sqref="N136:N138">
    <cfRule type="expression" dxfId="232" priority="38">
      <formula>AO137="o"</formula>
    </cfRule>
  </conditionalFormatting>
  <conditionalFormatting sqref="N141:N143">
    <cfRule type="expression" dxfId="231" priority="30">
      <formula>AO142="o"</formula>
    </cfRule>
  </conditionalFormatting>
  <conditionalFormatting sqref="N147">
    <cfRule type="expression" dxfId="230" priority="25">
      <formula>AO155="o"</formula>
    </cfRule>
  </conditionalFormatting>
  <conditionalFormatting sqref="N147:N150">
    <cfRule type="expression" dxfId="229" priority="11">
      <formula>AO148="o"</formula>
    </cfRule>
  </conditionalFormatting>
  <conditionalFormatting sqref="N148">
    <cfRule type="expression" dxfId="228" priority="26">
      <formula>AO155="o"</formula>
    </cfRule>
  </conditionalFormatting>
  <conditionalFormatting sqref="N152:N154">
    <cfRule type="expression" dxfId="227" priority="14">
      <formula>AO153="o"</formula>
    </cfRule>
  </conditionalFormatting>
  <conditionalFormatting sqref="P1:R3">
    <cfRule type="expression" dxfId="226" priority="1132">
      <formula>#REF!="Approfondie"</formula>
    </cfRule>
  </conditionalFormatting>
  <conditionalFormatting sqref="P4:XFD202">
    <cfRule type="expression" dxfId="225" priority="1133">
      <formula>$N$2="Approfondie"</formula>
    </cfRule>
  </conditionalFormatting>
  <dataValidations count="16">
    <dataValidation type="list" allowBlank="1" showInputMessage="1" showErrorMessage="1" prompt="Sélectionner l'option qui vous convient pour cette page._x000a_A tout moment, vous pouvez modifier ce choix même si des données ont déjà été saisie dans l'autre option." sqref="N2" xr:uid="{6CEF58F2-B374-4AE3-9DC2-8C0581355BB1}">
      <formula1>"Rapide,Approfondie"</formula1>
    </dataValidation>
    <dataValidation type="list" allowBlank="1" showInputMessage="1" showErrorMessage="1" prompt="Dans cette colonne, saisissez une fois chacun des chiffres suivant : 1, 2, 3, 4._x000a_Si la cellule s'affiche en rouge, cela signifie que vous avez saisis plusieurs fois le même chiffre." sqref="N34 L34 N95:N98 L95:L98 L101:L129 N101:N129 L131:L159 N131:N159" xr:uid="{C7FA952E-8070-4EBE-829B-15D6235472E3}">
      <formula1>"1,2,3,4"</formula1>
    </dataValidation>
    <dataValidation type="textLength" allowBlank="1" showInputMessage="1" showErrorMessage="1" prompt="Saisissez un texte de max. 50 caractères" sqref="S26:U29 Q16:Q21 Q9:Q11 T16:T22 T9:T12 S8:S13 U8:U13 S18:S22 U18:U22" xr:uid="{C4C41F1F-2F68-4EAE-B27C-90D37DC8303F}">
      <formula1>0</formula1>
      <formula2>50</formula2>
    </dataValidation>
    <dataValidation type="textLength" allowBlank="1" showInputMessage="1" showErrorMessage="1" sqref="B159 B94 B34:B49 B100:B101 B117 B129:B131 B147 A59:A89" xr:uid="{74163B79-14D6-4B90-8ED1-903BF013ECE9}">
      <formula1>0</formula1>
      <formula2>50</formula2>
    </dataValidation>
    <dataValidation type="list" allowBlank="1" showInputMessage="1" showErrorMessage="1" prompt="Pour chaque ligne dont les cellules sont en jaune, saisissez un x dans la colonne la plus adaptée : _x000a_-- : importante faiblesse_x000a_- : légère faiblesse_x000a_0 : neutre_x000a_+ : légère force_x000a_++ : importante force" sqref="F95:J98 F102:J116 F132:J146 F118:J128 F148:J158" xr:uid="{57DA70D7-80F6-4CBF-AB68-762FCFB661D5}">
      <formula1>"x"</formula1>
    </dataValidation>
    <dataValidation type="list" allowBlank="1" showInputMessage="1" showErrorMessage="1" prompt="Dans cette colonne, saisissez une fois chacun des chiffres suivant : 1, 2, 3, 4, 5, 6. _x000a_Si la cellule s'affiche en rouge, cela signifie que vous avez saisis plusieurs fois le même chiffre." sqref="D148:D158 D102:D116 D132:D146 D95:D98 D118:D128 F59:J89" xr:uid="{CCE4EAE4-3BC5-4CA6-A68A-FF89A49B2B64}">
      <formula1>"1,2,3,4,5,6"</formula1>
    </dataValidation>
    <dataValidation allowBlank="1" showInputMessage="1" showErrorMessage="1" prompt="Dans cette colonne, saisissez une fois chacun des chiffres suivant : 1, 2, 3, 4._x000a_Si la cellule s'affiche en rouge, cela signifie que vous avez saisis plusieurs fois le même chiffre." sqref="I35 J53:J55 K48:N52 J40:J47" xr:uid="{02108EBB-1ACA-42A6-9B38-2C662EB1F6D3}"/>
    <dataValidation type="list" allowBlank="1" showInputMessage="1" showErrorMessage="1" sqref="B89 D89" xr:uid="{4ECEE049-7EB0-4D53-95E9-5197C548DF7E}">
      <mc:AlternateContent xmlns:x12ac="http://schemas.microsoft.com/office/spreadsheetml/2011/1/ac" xmlns:mc="http://schemas.openxmlformats.org/markup-compatibility/2006">
        <mc:Choice Requires="x12ac">
          <x12ac:list>"Tout-à-fait, Plutôt oui",Plutôt non,Pas du tout</x12ac:list>
        </mc:Choice>
        <mc:Fallback>
          <formula1>"Tout-à-fait, Plutôt oui,Plutôt non,Pas du tout"</formula1>
        </mc:Fallback>
      </mc:AlternateContent>
    </dataValidation>
    <dataValidation type="list" allowBlank="1" showInputMessage="1" showErrorMessage="1" sqref="B60:B88 D59:D88" xr:uid="{08E20CFF-F7DF-4072-9BD9-EC6B8F2ECEF2}">
      <formula1>"Tout-à-fait,Plutôt oui,Plutôt non,Pas du tout"</formula1>
    </dataValidation>
    <dataValidation type="list" allowBlank="1" showInputMessage="1" showErrorMessage="1" prompt="Si le texte à droite est pertinent pour vous, sélectionner une option. Sinon, laisser vide." sqref="B95" xr:uid="{875B1FD4-CCBD-4B67-BFC9-2363FC77497D}">
      <formula1>"Aucune,AFP,CFC,Brevet,Maîtrise,HES/EPF"</formula1>
    </dataValidation>
    <dataValidation allowBlank="1" showInputMessage="1" showErrorMessage="1" prompt="Saisir une branche de production" sqref="A114:A116" xr:uid="{3EE9D7F5-8AC7-4733-A187-3B3D1B93C4B1}"/>
    <dataValidation allowBlank="1" showInputMessage="1" showErrorMessage="1" prompt="Si le texte à droite est pertinent pour vous, saisir le nom de la formation. Sinon, laisser vide." sqref="B96:B98" xr:uid="{ABAFA2FC-4EDF-4652-8CF7-D1B39F293A90}"/>
    <dataValidation type="list" allowBlank="1" showInputMessage="1" showErrorMessage="1" prompt="Si le texte à droite est pertinent pour vous, sélectionner une option. _x000a_Si non, laisser vide." sqref="B102:B116 B118:B128" xr:uid="{D1827B29-6F4D-4944-966D-4047E9F3A4CC}">
      <formula1>"Très bon niveau de compétence,Bon niveau de compétence,Niveau de compétence moyen,Niveau de compétence plutôt faible,Très faible niveau de compétence"</formula1>
    </dataValidation>
    <dataValidation type="list" allowBlank="1" showInputMessage="1" showErrorMessage="1" prompt="Si le texte à droite est pertinent pour vous, sélectionner une option. _x000a_Si non, laisser vide." sqref="B132:B146 B148:B158" xr:uid="{BBDEABA3-9721-4779-A79F-E11C284FE40B}">
      <formula1>"Passionné,Très motivé,Plutôt motivé,Peu motivé,Pas du tout motivé"</formula1>
    </dataValidation>
    <dataValidation allowBlank="1" showInputMessage="1" showErrorMessage="1" prompt="Saisir une activité / tâche" sqref="A126:A128" xr:uid="{2B5D5B4A-98CD-404F-A47A-B0F70CCE4BB9}"/>
    <dataValidation allowBlank="1" showInputMessage="1" showErrorMessage="1" prompt="Saisir un chiffre entre 1 et 100 correspondant à l'une des valeurs à gauche" sqref="I40:I47 I53:I55" xr:uid="{3F361303-363D-4E39-A4CC-30D9717A5248}"/>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1b D'où partons-nous ? L'exploiant-e&amp;R&amp;D</oddFooter>
  </headerFooter>
  <rowBreaks count="3" manualBreakCount="3">
    <brk id="31" max="16383" man="1"/>
    <brk id="56" max="16383" man="1"/>
    <brk id="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DFD8-E2C7-46A0-BCD3-12BF5CCFB50C}">
  <dimension ref="A1:AO159"/>
  <sheetViews>
    <sheetView showGridLines="0" workbookViewId="0">
      <selection activeCell="Q27" sqref="Q27"/>
    </sheetView>
  </sheetViews>
  <sheetFormatPr baseColWidth="10" defaultColWidth="8.109375" defaultRowHeight="12" customHeight="1" zeroHeight="1" x14ac:dyDescent="0.25"/>
  <cols>
    <col min="1" max="1" width="23.44140625" style="3" customWidth="1"/>
    <col min="2" max="2" width="45" style="3" customWidth="1"/>
    <col min="3" max="3" width="0.6640625" style="3" customWidth="1"/>
    <col min="4" max="4" width="17.88671875" style="3" customWidth="1"/>
    <col min="5" max="5" width="0.6640625" style="3" customWidth="1"/>
    <col min="6" max="10" width="4.88671875" style="3" customWidth="1"/>
    <col min="11" max="11" width="0.6640625" style="3" customWidth="1"/>
    <col min="12" max="12" width="13" style="12" customWidth="1"/>
    <col min="13" max="13" width="0.6640625" style="12" customWidth="1"/>
    <col min="14" max="14" width="15.33203125" style="12" customWidth="1"/>
    <col min="15" max="15" width="0.6640625" style="16" customWidth="1"/>
    <col min="16" max="16" width="4.44140625" style="3" customWidth="1"/>
    <col min="17" max="17" width="94.88671875" style="3" customWidth="1"/>
    <col min="18" max="18" width="1.44140625" style="3" customWidth="1"/>
    <col min="19" max="19" width="10.88671875" style="3" customWidth="1"/>
    <col min="20" max="20" width="94.88671875" style="3" customWidth="1"/>
    <col min="21" max="24" width="10.88671875" style="3" customWidth="1"/>
    <col min="25" max="25" width="2.88671875" style="3" customWidth="1"/>
    <col min="26" max="28" width="10.88671875" style="3" customWidth="1"/>
    <col min="29" max="29" width="2.88671875" style="3" customWidth="1"/>
    <col min="30" max="30" width="8.109375" style="3" customWidth="1"/>
    <col min="31" max="33" width="13.33203125" style="10" customWidth="1"/>
    <col min="34" max="34" width="63.5546875" style="3" customWidth="1"/>
    <col min="35" max="37" width="8.109375" style="3" customWidth="1"/>
    <col min="38" max="38" width="55.109375" style="3" customWidth="1"/>
    <col min="39" max="39" width="8.109375" style="3" customWidth="1"/>
    <col min="40" max="41" width="8.109375" style="3" hidden="1" customWidth="1"/>
    <col min="42" max="16383" width="8.109375" style="3" customWidth="1"/>
    <col min="16384" max="16384" width="8.109375" style="3"/>
  </cols>
  <sheetData>
    <row r="1" spans="1:40" s="38" customFormat="1" ht="4.5" customHeight="1" x14ac:dyDescent="0.3">
      <c r="L1" s="39"/>
      <c r="M1" s="39"/>
      <c r="N1" s="39"/>
      <c r="O1" s="15"/>
      <c r="AE1" s="43"/>
      <c r="AF1" s="43"/>
      <c r="AG1" s="43"/>
    </row>
    <row r="2" spans="1:40" s="40" customFormat="1" ht="15" customHeight="1" x14ac:dyDescent="0.3">
      <c r="A2" s="61" t="s">
        <v>235</v>
      </c>
      <c r="B2" s="62"/>
      <c r="C2" s="38"/>
      <c r="D2" s="38"/>
      <c r="E2" s="38"/>
      <c r="F2" s="38"/>
      <c r="G2" s="3"/>
      <c r="H2"/>
      <c r="I2"/>
      <c r="J2" s="6"/>
      <c r="K2" s="6"/>
      <c r="L2" s="41" t="s">
        <v>207</v>
      </c>
      <c r="M2" s="6"/>
      <c r="N2" s="20" t="s">
        <v>152</v>
      </c>
      <c r="O2" s="15"/>
      <c r="Q2" s="38"/>
      <c r="AE2" s="42"/>
      <c r="AF2" s="42"/>
      <c r="AG2" s="42"/>
    </row>
    <row r="3" spans="1:40" s="38" customFormat="1" ht="7.5" customHeight="1" x14ac:dyDescent="0.3">
      <c r="L3" s="39"/>
      <c r="M3" s="39"/>
      <c r="N3" s="39"/>
      <c r="O3" s="15"/>
      <c r="AE3" s="43"/>
      <c r="AF3" s="43"/>
      <c r="AG3" s="43"/>
    </row>
    <row r="4" spans="1:40" customFormat="1" ht="26.25" customHeight="1" x14ac:dyDescent="0.55000000000000004">
      <c r="A4" s="35" t="s">
        <v>208</v>
      </c>
      <c r="B4" s="36"/>
      <c r="C4" s="37"/>
      <c r="D4" s="37"/>
      <c r="E4" s="37"/>
      <c r="F4" s="37"/>
      <c r="G4" s="37"/>
      <c r="H4" s="37"/>
      <c r="I4" s="37"/>
      <c r="J4" s="37"/>
      <c r="K4" s="37"/>
      <c r="L4" s="37"/>
      <c r="M4" s="37"/>
      <c r="N4" s="37"/>
      <c r="O4" s="15"/>
      <c r="Q4" s="3"/>
      <c r="AE4" s="5"/>
      <c r="AF4" s="5"/>
      <c r="AG4" s="5"/>
    </row>
    <row r="5" spans="1:40" s="6" customFormat="1" ht="4.5" customHeight="1" x14ac:dyDescent="0.3">
      <c r="D5" s="17"/>
      <c r="E5" s="17"/>
      <c r="F5" s="17"/>
      <c r="G5" s="17"/>
      <c r="H5" s="17"/>
      <c r="I5" s="17"/>
      <c r="J5" s="17"/>
      <c r="K5" s="17"/>
      <c r="L5" s="17"/>
      <c r="M5" s="17"/>
      <c r="N5" s="17"/>
      <c r="O5" s="18"/>
      <c r="Q5" s="17"/>
      <c r="AE5" s="19"/>
      <c r="AF5" s="19"/>
      <c r="AG5" s="19"/>
    </row>
    <row r="6" spans="1:40" customFormat="1" ht="18" x14ac:dyDescent="0.35">
      <c r="A6" s="91" t="s">
        <v>209</v>
      </c>
      <c r="B6" s="91"/>
      <c r="C6" s="91"/>
      <c r="D6" s="91"/>
      <c r="E6" s="91"/>
      <c r="F6" s="91"/>
      <c r="G6" s="91"/>
      <c r="H6" s="91"/>
      <c r="I6" s="91"/>
      <c r="J6" s="91"/>
      <c r="K6" s="91"/>
      <c r="L6" s="91"/>
      <c r="M6" s="91"/>
      <c r="N6" s="91"/>
      <c r="O6" s="15"/>
      <c r="Q6" s="2" t="str">
        <f>A7</f>
        <v>Quelles sont mes principales valeurs ?</v>
      </c>
      <c r="T6" s="2" t="str">
        <f>A20</f>
        <v>Quelles sont mes principales forces ?</v>
      </c>
      <c r="AE6" s="5"/>
      <c r="AF6" s="5"/>
      <c r="AG6" s="5"/>
    </row>
    <row r="7" spans="1:40" customFormat="1" ht="15.75" customHeight="1" thickBot="1" x14ac:dyDescent="0.35">
      <c r="A7" s="44" t="s">
        <v>178</v>
      </c>
      <c r="B7" s="45"/>
      <c r="C7" s="7"/>
      <c r="I7" s="1"/>
      <c r="O7" s="15"/>
      <c r="Q7" s="86" t="s">
        <v>226</v>
      </c>
      <c r="T7" s="86" t="s">
        <v>225</v>
      </c>
      <c r="AE7" s="5"/>
      <c r="AF7" s="5"/>
      <c r="AG7" s="5"/>
      <c r="AH7" s="3"/>
      <c r="AK7" s="3"/>
      <c r="AL7" s="3"/>
    </row>
    <row r="8" spans="1:40" customFormat="1" ht="15.75" customHeight="1" thickBot="1" x14ac:dyDescent="0.35">
      <c r="A8" s="89" t="str">
        <f>IF(AH9&lt;&gt;"",AH9,IF(Q9&lt;&gt;"",Q9,""))</f>
        <v/>
      </c>
      <c r="B8" s="90"/>
      <c r="O8" s="15"/>
      <c r="Q8" s="87"/>
      <c r="R8" s="3"/>
      <c r="T8" s="87"/>
      <c r="AE8" s="5"/>
      <c r="AF8" s="5"/>
      <c r="AG8" s="23"/>
      <c r="AH8" s="24" t="str">
        <f>Q6</f>
        <v>Quelles sont mes principales valeurs ?</v>
      </c>
      <c r="AI8" s="3"/>
      <c r="AJ8" s="3"/>
      <c r="AK8" s="24" t="str">
        <f>T6</f>
        <v>Quelles sont mes principales forces ?</v>
      </c>
      <c r="AL8" s="8"/>
    </row>
    <row r="9" spans="1:40" customFormat="1" ht="15.75" customHeight="1" thickBot="1" x14ac:dyDescent="0.35">
      <c r="A9" s="89" t="str">
        <f t="shared" ref="A9:A10" si="0">IF(AH10&lt;&gt;"",AH10,IF(Q10&lt;&gt;"",Q10,""))</f>
        <v/>
      </c>
      <c r="B9" s="90"/>
      <c r="O9" s="15"/>
      <c r="Q9" s="14"/>
      <c r="R9" s="3"/>
      <c r="T9" s="14"/>
      <c r="AE9" s="5"/>
      <c r="AF9" s="5"/>
      <c r="AG9" s="23"/>
      <c r="AH9" s="25" t="str">
        <f>IF(J53="","",J53)</f>
        <v/>
      </c>
      <c r="AI9" s="3"/>
      <c r="AJ9" s="3"/>
      <c r="AK9" s="26">
        <v>1</v>
      </c>
      <c r="AL9" s="27" t="str">
        <f>IFERROR(VLOOKUP(AK9,$AF$95:$AH$158,3,FALSE),"")</f>
        <v/>
      </c>
    </row>
    <row r="10" spans="1:40" customFormat="1" ht="15.75" customHeight="1" thickBot="1" x14ac:dyDescent="0.35">
      <c r="A10" s="89" t="str">
        <f t="shared" si="0"/>
        <v/>
      </c>
      <c r="B10" s="90"/>
      <c r="O10" s="15"/>
      <c r="Q10" s="14"/>
      <c r="R10" s="3"/>
      <c r="T10" s="14"/>
      <c r="V10" s="2"/>
      <c r="Z10" s="2"/>
      <c r="AE10" s="5"/>
      <c r="AF10" s="5"/>
      <c r="AG10" s="23"/>
      <c r="AH10" s="25" t="str">
        <f>IF(J54="","",J54)</f>
        <v/>
      </c>
      <c r="AI10" s="3"/>
      <c r="AJ10" s="3"/>
      <c r="AK10" s="26">
        <v>2</v>
      </c>
      <c r="AL10" s="27" t="str">
        <f>IFERROR(VLOOKUP(AK10,$AF$95:$AH$158,3,FALSE),"")</f>
        <v/>
      </c>
      <c r="AM10" s="3"/>
      <c r="AN10" s="3"/>
    </row>
    <row r="11" spans="1:40" customFormat="1" ht="14.4" x14ac:dyDescent="0.3">
      <c r="A11" s="46"/>
      <c r="B11" s="46"/>
      <c r="O11" s="15"/>
      <c r="Q11" s="14"/>
      <c r="R11" s="3"/>
      <c r="T11" s="14"/>
      <c r="AE11" s="5"/>
      <c r="AF11" s="5"/>
      <c r="AG11" s="10"/>
      <c r="AH11" s="25" t="str">
        <f>IF(J55="","",J55)</f>
        <v/>
      </c>
      <c r="AI11" s="3"/>
      <c r="AJ11" s="3"/>
      <c r="AK11" s="26">
        <v>3</v>
      </c>
      <c r="AL11" s="27" t="str">
        <f>IFERROR(VLOOKUP(AK11,$AF$95:$AH$158,3,FALSE),"")</f>
        <v/>
      </c>
      <c r="AM11" s="3"/>
      <c r="AN11" s="3"/>
    </row>
    <row r="12" spans="1:40" customFormat="1" ht="15" thickBot="1" x14ac:dyDescent="0.35">
      <c r="A12" s="44" t="s">
        <v>179</v>
      </c>
      <c r="B12" s="46"/>
      <c r="O12" s="15"/>
      <c r="R12" s="3"/>
      <c r="AE12" s="5"/>
      <c r="AF12" s="5"/>
      <c r="AG12" s="10"/>
      <c r="AH12" s="3"/>
      <c r="AI12" s="3"/>
      <c r="AJ12" s="3"/>
      <c r="AK12" s="26">
        <v>4</v>
      </c>
      <c r="AL12" s="27" t="str">
        <f>IFERROR(VLOOKUP(AK12,$AF$95:$AH$158,3,FALSE),"")</f>
        <v/>
      </c>
      <c r="AM12" s="3"/>
      <c r="AN12" s="3"/>
    </row>
    <row r="13" spans="1:40" customFormat="1" ht="15.75" customHeight="1" thickBot="1" x14ac:dyDescent="0.35">
      <c r="A13" s="89" t="str">
        <f>IF(AH16&lt;&gt;"",AH16,IF(Q16&lt;&gt;"",Q16,""))</f>
        <v/>
      </c>
      <c r="B13" s="90"/>
      <c r="O13" s="15"/>
      <c r="Q13" s="2" t="str">
        <f>A12</f>
        <v>Quels sont mes buts professionnels ?</v>
      </c>
      <c r="R13" s="3"/>
      <c r="T13" s="2" t="str">
        <f>A26</f>
        <v>Quelles sont mes principales faiblesses ?</v>
      </c>
      <c r="AE13" s="5"/>
      <c r="AF13" s="5"/>
      <c r="AG13" s="10"/>
      <c r="AH13" s="3"/>
      <c r="AI13" s="3"/>
      <c r="AJ13" s="3"/>
      <c r="AK13" s="3"/>
      <c r="AL13" s="3"/>
      <c r="AM13" s="3"/>
      <c r="AN13" s="3"/>
    </row>
    <row r="14" spans="1:40" customFormat="1" ht="15.75" customHeight="1" thickBot="1" x14ac:dyDescent="0.35">
      <c r="A14" s="89" t="str">
        <f t="shared" ref="A14:A18" si="1">IF(AH17&lt;&gt;"",AH17,IF(Q17&lt;&gt;"",Q17,""))</f>
        <v/>
      </c>
      <c r="B14" s="90"/>
      <c r="O14" s="15"/>
      <c r="Q14" s="86" t="s">
        <v>224</v>
      </c>
      <c r="R14" s="3"/>
      <c r="T14" s="86" t="s">
        <v>227</v>
      </c>
      <c r="AE14" s="5"/>
      <c r="AF14" s="5"/>
      <c r="AG14" s="10"/>
      <c r="AH14" s="3"/>
      <c r="AI14" s="3"/>
      <c r="AJ14" s="3"/>
      <c r="AK14" s="3"/>
      <c r="AL14" s="3"/>
      <c r="AM14" s="3"/>
      <c r="AN14" s="3"/>
    </row>
    <row r="15" spans="1:40" customFormat="1" ht="15.75" customHeight="1" thickBot="1" x14ac:dyDescent="0.35">
      <c r="A15" s="89" t="str">
        <f t="shared" si="1"/>
        <v/>
      </c>
      <c r="B15" s="90"/>
      <c r="O15" s="15"/>
      <c r="Q15" s="87"/>
      <c r="R15" s="3"/>
      <c r="T15" s="87"/>
      <c r="AE15" s="5"/>
      <c r="AF15" s="5"/>
      <c r="AG15" s="28"/>
      <c r="AH15" s="29" t="str">
        <f>Q13</f>
        <v>Quels sont mes buts professionnels ?</v>
      </c>
      <c r="AI15" s="3"/>
      <c r="AJ15" s="3"/>
      <c r="AK15" s="24" t="str">
        <f>T13</f>
        <v>Quelles sont mes principales faiblesses ?</v>
      </c>
      <c r="AL15" s="8"/>
      <c r="AM15" s="3"/>
      <c r="AN15" s="3"/>
    </row>
    <row r="16" spans="1:40" customFormat="1" ht="15.75" customHeight="1" thickBot="1" x14ac:dyDescent="0.35">
      <c r="A16" s="89" t="str">
        <f t="shared" si="1"/>
        <v/>
      </c>
      <c r="B16" s="90"/>
      <c r="O16" s="15"/>
      <c r="Q16" s="14"/>
      <c r="T16" s="14"/>
      <c r="AE16" s="5"/>
      <c r="AF16" s="5"/>
      <c r="AG16" s="26">
        <v>1</v>
      </c>
      <c r="AH16" s="27" t="str">
        <f t="shared" ref="AH16:AH21" si="2">IFERROR(VLOOKUP(AG16,$AG$59:$AH$89,2,FALSE),"")</f>
        <v/>
      </c>
      <c r="AK16" s="26">
        <v>1</v>
      </c>
      <c r="AL16" s="27" t="str">
        <f>IFERROR(VLOOKUP(AK16,$AG$95:$AH$159,2,FALSE),"")</f>
        <v/>
      </c>
      <c r="AM16" s="3"/>
      <c r="AN16" s="3"/>
    </row>
    <row r="17" spans="1:40" customFormat="1" ht="15.75" customHeight="1" thickBot="1" x14ac:dyDescent="0.35">
      <c r="A17" s="89" t="str">
        <f t="shared" si="1"/>
        <v/>
      </c>
      <c r="B17" s="90"/>
      <c r="O17" s="15"/>
      <c r="Q17" s="14"/>
      <c r="T17" s="14"/>
      <c r="AE17" s="5"/>
      <c r="AF17" s="5"/>
      <c r="AG17" s="26">
        <v>2</v>
      </c>
      <c r="AH17" s="27" t="str">
        <f t="shared" si="2"/>
        <v/>
      </c>
      <c r="AK17" s="26">
        <v>2</v>
      </c>
      <c r="AL17" s="27" t="str">
        <f>IFERROR(VLOOKUP(AK17,$AG$95:$AH$159,2,FALSE),"")</f>
        <v/>
      </c>
      <c r="AM17" s="3"/>
      <c r="AN17" s="3"/>
    </row>
    <row r="18" spans="1:40" customFormat="1" ht="15.75" customHeight="1" thickBot="1" x14ac:dyDescent="0.35">
      <c r="A18" s="89" t="str">
        <f t="shared" si="1"/>
        <v/>
      </c>
      <c r="B18" s="90"/>
      <c r="O18" s="15"/>
      <c r="Q18" s="14"/>
      <c r="T18" s="14"/>
      <c r="V18" s="2"/>
      <c r="Z18" s="2"/>
      <c r="AE18" s="5"/>
      <c r="AF18" s="5"/>
      <c r="AG18" s="26">
        <v>3</v>
      </c>
      <c r="AH18" s="27" t="str">
        <f t="shared" si="2"/>
        <v/>
      </c>
      <c r="AK18" s="26">
        <v>3</v>
      </c>
      <c r="AL18" s="27" t="str">
        <f>IFERROR(VLOOKUP(AK18,$AG$95:$AH$159,2,FALSE),"")</f>
        <v/>
      </c>
      <c r="AM18" s="3"/>
      <c r="AN18" s="3"/>
    </row>
    <row r="19" spans="1:40" customFormat="1" ht="15" customHeight="1" x14ac:dyDescent="0.3">
      <c r="A19" s="48"/>
      <c r="B19" s="48"/>
      <c r="O19" s="15"/>
      <c r="Q19" s="14"/>
      <c r="V19" s="2"/>
      <c r="Z19" s="2"/>
      <c r="AE19" s="5"/>
      <c r="AF19" s="5"/>
      <c r="AG19" s="26">
        <v>4</v>
      </c>
      <c r="AH19" s="27" t="str">
        <f t="shared" si="2"/>
        <v/>
      </c>
      <c r="AK19" s="26">
        <v>4</v>
      </c>
      <c r="AL19" s="27" t="str">
        <f>IFERROR(VLOOKUP(AK19,$AG$95:$AH$159,2,FALSE),"")</f>
        <v/>
      </c>
      <c r="AM19" s="3"/>
      <c r="AN19" s="3"/>
    </row>
    <row r="20" spans="1:40" customFormat="1" ht="15" thickBot="1" x14ac:dyDescent="0.35">
      <c r="A20" s="44" t="s">
        <v>180</v>
      </c>
      <c r="B20" s="46"/>
      <c r="O20" s="15"/>
      <c r="Q20" s="14"/>
      <c r="AE20" s="5"/>
      <c r="AF20" s="5"/>
      <c r="AG20" s="26">
        <v>5</v>
      </c>
      <c r="AH20" s="27" t="str">
        <f t="shared" si="2"/>
        <v/>
      </c>
    </row>
    <row r="21" spans="1:40" customFormat="1" ht="15.75" customHeight="1" thickBot="1" x14ac:dyDescent="0.35">
      <c r="A21" s="89" t="str">
        <f>IF(AL9&lt;&gt;"",AL9,IF(T9&lt;&gt;"",T9,""))</f>
        <v/>
      </c>
      <c r="B21" s="90"/>
      <c r="O21" s="15"/>
      <c r="Q21" s="14"/>
      <c r="AE21" s="5"/>
      <c r="AF21" s="5"/>
      <c r="AG21" s="26">
        <v>6</v>
      </c>
      <c r="AH21" s="27" t="str">
        <f t="shared" si="2"/>
        <v/>
      </c>
    </row>
    <row r="22" spans="1:40" customFormat="1" ht="15.75" customHeight="1" thickBot="1" x14ac:dyDescent="0.35">
      <c r="A22" s="89" t="str">
        <f t="shared" ref="A22:A24" si="3">IF(AL10&lt;&gt;"",AL10,IF(T10&lt;&gt;"",T10,""))</f>
        <v/>
      </c>
      <c r="B22" s="90"/>
      <c r="O22" s="15"/>
      <c r="Q22" s="3"/>
      <c r="AE22" s="5"/>
      <c r="AF22" s="5"/>
      <c r="AG22" s="10"/>
      <c r="AH22" s="3"/>
    </row>
    <row r="23" spans="1:40" customFormat="1" ht="15.75" customHeight="1" thickBot="1" x14ac:dyDescent="0.35">
      <c r="A23" s="89" t="str">
        <f t="shared" si="3"/>
        <v/>
      </c>
      <c r="B23" s="90"/>
      <c r="J23" s="3"/>
      <c r="K23" s="3"/>
      <c r="L23" s="12"/>
      <c r="M23" s="12"/>
      <c r="N23" s="12"/>
      <c r="O23" s="15"/>
      <c r="Q23" s="3"/>
      <c r="AE23" s="5"/>
      <c r="AF23" s="5"/>
      <c r="AG23" s="10"/>
      <c r="AH23" s="3"/>
    </row>
    <row r="24" spans="1:40" customFormat="1" ht="15.75" customHeight="1" thickBot="1" x14ac:dyDescent="0.35">
      <c r="A24" s="89" t="str">
        <f t="shared" si="3"/>
        <v/>
      </c>
      <c r="B24" s="90"/>
      <c r="J24" s="1"/>
      <c r="K24" s="1"/>
      <c r="L24" s="1"/>
      <c r="M24" s="1"/>
      <c r="N24" s="1"/>
      <c r="O24" s="15"/>
      <c r="Q24" s="3"/>
      <c r="AE24" s="5"/>
      <c r="AF24" s="5"/>
      <c r="AG24" s="10"/>
      <c r="AH24" s="3"/>
    </row>
    <row r="25" spans="1:40" customFormat="1" ht="15" customHeight="1" x14ac:dyDescent="0.3">
      <c r="A25" s="44"/>
      <c r="B25" s="46"/>
      <c r="E25" s="3"/>
      <c r="F25" s="3"/>
      <c r="G25" s="3"/>
      <c r="H25" s="3"/>
      <c r="I25" s="3"/>
      <c r="J25" s="3"/>
      <c r="K25" s="3"/>
      <c r="L25" s="12"/>
      <c r="M25" s="12"/>
      <c r="N25" s="12"/>
      <c r="O25" s="15"/>
      <c r="Q25" s="3"/>
      <c r="AE25" s="5"/>
      <c r="AF25" s="5"/>
      <c r="AG25" s="10"/>
      <c r="AH25" s="3"/>
    </row>
    <row r="26" spans="1:40" customFormat="1" ht="15" thickBot="1" x14ac:dyDescent="0.35">
      <c r="A26" s="44" t="s">
        <v>181</v>
      </c>
      <c r="B26" s="46"/>
      <c r="J26" s="3"/>
      <c r="K26" s="3"/>
      <c r="L26" s="12"/>
      <c r="O26" s="15"/>
      <c r="Q26" s="3"/>
      <c r="V26" s="2"/>
      <c r="Z26" s="2"/>
      <c r="AE26" s="5"/>
      <c r="AF26" s="5"/>
      <c r="AG26" s="10"/>
      <c r="AH26" s="3"/>
    </row>
    <row r="27" spans="1:40" customFormat="1" ht="15.75" customHeight="1" thickBot="1" x14ac:dyDescent="0.35">
      <c r="A27" s="89" t="str">
        <f>IF(AL16&lt;&gt;"",AL16,IF(T16&lt;&gt;"",T16,""))</f>
        <v/>
      </c>
      <c r="B27" s="90"/>
      <c r="J27" s="1"/>
      <c r="L27" s="12"/>
      <c r="O27" s="15"/>
      <c r="Q27" s="3"/>
      <c r="AE27" s="5"/>
      <c r="AF27" s="5"/>
      <c r="AG27" s="10"/>
      <c r="AH27" s="3"/>
    </row>
    <row r="28" spans="1:40" customFormat="1" ht="15.75" customHeight="1" thickBot="1" x14ac:dyDescent="0.35">
      <c r="A28" s="89" t="str">
        <f t="shared" ref="A28:A30" si="4">IF(AL17&lt;&gt;"",AL17,IF(T17&lt;&gt;"",T17,""))</f>
        <v/>
      </c>
      <c r="B28" s="90"/>
      <c r="O28" s="15"/>
      <c r="Q28" s="3"/>
      <c r="AE28" s="5"/>
      <c r="AF28" s="5"/>
      <c r="AG28" s="10"/>
      <c r="AH28" s="3"/>
    </row>
    <row r="29" spans="1:40" customFormat="1" ht="15.75" customHeight="1" thickBot="1" x14ac:dyDescent="0.35">
      <c r="A29" s="89" t="str">
        <f t="shared" si="4"/>
        <v/>
      </c>
      <c r="B29" s="90"/>
      <c r="J29" s="1"/>
      <c r="O29" s="15"/>
      <c r="Q29" s="3"/>
      <c r="AE29" s="5"/>
      <c r="AF29" s="5"/>
      <c r="AG29" s="10"/>
      <c r="AH29" s="3"/>
    </row>
    <row r="30" spans="1:40" customFormat="1" ht="15.75" customHeight="1" thickBot="1" x14ac:dyDescent="0.35">
      <c r="A30" s="89" t="str">
        <f t="shared" si="4"/>
        <v/>
      </c>
      <c r="B30" s="90"/>
      <c r="O30" s="15"/>
      <c r="Q30" s="3"/>
      <c r="AE30" s="5"/>
      <c r="AF30" s="5"/>
      <c r="AG30" s="10"/>
      <c r="AH30" s="3"/>
    </row>
    <row r="31" spans="1:40" customFormat="1" ht="14.4" x14ac:dyDescent="0.3">
      <c r="O31" s="15"/>
      <c r="S31" s="74"/>
      <c r="T31" s="74"/>
      <c r="U31" s="74"/>
      <c r="V31" s="73"/>
      <c r="W31" s="73"/>
      <c r="X31" s="73"/>
      <c r="Z31" s="73"/>
      <c r="AA31" s="73"/>
      <c r="AB31" s="73"/>
      <c r="AE31" s="5"/>
      <c r="AF31" s="5"/>
      <c r="AG31" s="5"/>
    </row>
    <row r="32" spans="1:40" customFormat="1" ht="18.75" customHeight="1" x14ac:dyDescent="0.35">
      <c r="A32" s="91" t="s">
        <v>210</v>
      </c>
      <c r="B32" s="91"/>
      <c r="C32" s="91"/>
      <c r="D32" s="91"/>
      <c r="E32" s="91"/>
      <c r="F32" s="91"/>
      <c r="G32" s="91"/>
      <c r="H32" s="91"/>
      <c r="I32" s="91"/>
      <c r="J32" s="91"/>
      <c r="K32" s="91"/>
      <c r="L32" s="91"/>
      <c r="M32" s="91"/>
      <c r="N32" s="91"/>
      <c r="O32" s="15"/>
      <c r="V32" s="13"/>
      <c r="W32" s="13"/>
      <c r="X32" s="13"/>
      <c r="Z32" s="13"/>
      <c r="AA32" s="13"/>
      <c r="AB32" s="13"/>
      <c r="AE32" s="13"/>
      <c r="AF32" s="13"/>
      <c r="AG32" s="13"/>
    </row>
    <row r="33" spans="1:31" ht="15.6" x14ac:dyDescent="0.3">
      <c r="A33" s="88" t="s">
        <v>217</v>
      </c>
      <c r="B33" s="88"/>
      <c r="C33" s="88"/>
      <c r="D33" s="88"/>
      <c r="E33" s="88"/>
      <c r="F33" s="88"/>
      <c r="G33" s="88"/>
      <c r="H33" s="88"/>
      <c r="I33" s="88"/>
      <c r="J33" s="88"/>
      <c r="K33" s="88"/>
      <c r="L33" s="88"/>
      <c r="M33" s="88"/>
      <c r="N33" s="88"/>
      <c r="S33" s="12"/>
      <c r="T33" s="12"/>
      <c r="U33" s="12"/>
      <c r="V33" s="12"/>
      <c r="W33" s="12"/>
      <c r="X33" s="12"/>
      <c r="Z33" s="12"/>
      <c r="AA33" s="12"/>
      <c r="AB33" s="12"/>
      <c r="AE33" s="13"/>
    </row>
    <row r="34" spans="1:31" x14ac:dyDescent="0.25">
      <c r="D34" s="12"/>
      <c r="S34" s="12"/>
      <c r="T34" s="12"/>
      <c r="U34" s="12"/>
      <c r="V34" s="12"/>
      <c r="W34" s="12"/>
      <c r="X34" s="12"/>
      <c r="Z34" s="12"/>
      <c r="AA34" s="12"/>
      <c r="AB34" s="12"/>
      <c r="AE34" s="13"/>
    </row>
    <row r="35" spans="1:31" ht="12" customHeight="1" x14ac:dyDescent="0.25">
      <c r="D35" s="12"/>
      <c r="I35" s="78" t="s">
        <v>211</v>
      </c>
      <c r="J35" s="78"/>
      <c r="K35" s="78"/>
      <c r="L35" s="78"/>
      <c r="M35" s="78"/>
      <c r="N35" s="78"/>
      <c r="S35" s="12"/>
      <c r="T35" s="12"/>
      <c r="U35" s="12"/>
      <c r="V35" s="12"/>
      <c r="W35" s="12"/>
      <c r="X35" s="12"/>
      <c r="Z35" s="12"/>
      <c r="AA35" s="12"/>
      <c r="AB35" s="12"/>
      <c r="AE35" s="13"/>
    </row>
    <row r="36" spans="1:31" ht="12" customHeight="1" x14ac:dyDescent="0.25">
      <c r="D36" s="12"/>
      <c r="I36" s="78"/>
      <c r="J36" s="78"/>
      <c r="K36" s="78"/>
      <c r="L36" s="78"/>
      <c r="M36" s="78"/>
      <c r="N36" s="78"/>
      <c r="S36" s="12"/>
      <c r="T36" s="12"/>
      <c r="U36" s="12"/>
      <c r="V36" s="12"/>
      <c r="W36" s="12"/>
      <c r="X36" s="12"/>
      <c r="Z36" s="12"/>
      <c r="AA36" s="12"/>
      <c r="AB36" s="12"/>
      <c r="AE36" s="13"/>
    </row>
    <row r="37" spans="1:31" ht="12" customHeight="1" x14ac:dyDescent="0.25">
      <c r="D37" s="12"/>
      <c r="I37" s="78"/>
      <c r="J37" s="78"/>
      <c r="K37" s="78"/>
      <c r="L37" s="78"/>
      <c r="M37" s="78"/>
      <c r="N37" s="78"/>
      <c r="S37" s="12"/>
      <c r="T37" s="12"/>
      <c r="U37" s="12"/>
      <c r="V37" s="12"/>
      <c r="W37" s="12"/>
      <c r="X37" s="12"/>
      <c r="Z37" s="12"/>
      <c r="AA37" s="12"/>
      <c r="AB37" s="12"/>
      <c r="AE37" s="13"/>
    </row>
    <row r="38" spans="1:31" ht="12" customHeight="1" x14ac:dyDescent="0.25">
      <c r="D38" s="12"/>
      <c r="I38" s="78"/>
      <c r="J38" s="78"/>
      <c r="K38" s="78"/>
      <c r="L38" s="78"/>
      <c r="M38" s="78"/>
      <c r="N38" s="78"/>
      <c r="S38" s="12"/>
      <c r="T38" s="12"/>
      <c r="U38" s="12"/>
      <c r="V38" s="12"/>
      <c r="W38" s="12"/>
      <c r="X38" s="12"/>
      <c r="Z38" s="12"/>
      <c r="AA38" s="12"/>
      <c r="AB38" s="12"/>
      <c r="AE38" s="13"/>
    </row>
    <row r="39" spans="1:31" x14ac:dyDescent="0.25">
      <c r="D39" s="12"/>
      <c r="I39" s="78"/>
      <c r="J39" s="78"/>
      <c r="K39" s="78"/>
      <c r="L39" s="78"/>
      <c r="M39" s="78"/>
      <c r="N39" s="78"/>
      <c r="S39" s="12"/>
      <c r="T39" s="12"/>
      <c r="U39" s="12"/>
      <c r="V39" s="12"/>
      <c r="W39" s="12"/>
      <c r="X39" s="12"/>
      <c r="Z39" s="12"/>
      <c r="AA39" s="12"/>
      <c r="AB39" s="12"/>
      <c r="AE39" s="13"/>
    </row>
    <row r="40" spans="1:31" ht="12.6" thickBot="1" x14ac:dyDescent="0.3">
      <c r="D40" s="12"/>
      <c r="I40" s="56"/>
      <c r="J40" s="94" t="str">
        <f>IFERROR(VLOOKUP(I40,'Listes et données'!$A$44:$B$143,2,FALSE),"")</f>
        <v/>
      </c>
      <c r="K40" s="94"/>
      <c r="L40" s="94"/>
      <c r="M40" s="94"/>
      <c r="N40" s="94"/>
      <c r="S40" s="12"/>
      <c r="T40" s="12"/>
      <c r="U40" s="12"/>
      <c r="V40" s="12"/>
      <c r="W40" s="12"/>
      <c r="X40" s="12"/>
      <c r="Z40" s="12"/>
      <c r="AA40" s="12"/>
      <c r="AB40" s="12"/>
      <c r="AE40" s="13"/>
    </row>
    <row r="41" spans="1:31" ht="12.6" thickBot="1" x14ac:dyDescent="0.3">
      <c r="D41" s="12"/>
      <c r="I41" s="57"/>
      <c r="J41" s="94" t="str">
        <f>IFERROR(VLOOKUP(I41,'Listes et données'!$A$44:$B$143,2,FALSE),"")</f>
        <v/>
      </c>
      <c r="K41" s="94"/>
      <c r="L41" s="94"/>
      <c r="M41" s="94"/>
      <c r="N41" s="94"/>
      <c r="S41" s="12"/>
      <c r="T41" s="12"/>
      <c r="U41" s="12"/>
      <c r="V41" s="12"/>
      <c r="W41" s="12"/>
      <c r="X41" s="12"/>
      <c r="Z41" s="12"/>
      <c r="AA41" s="12"/>
      <c r="AB41" s="12"/>
      <c r="AE41" s="13"/>
    </row>
    <row r="42" spans="1:31" ht="12.6" thickBot="1" x14ac:dyDescent="0.3">
      <c r="D42" s="12"/>
      <c r="I42" s="57"/>
      <c r="J42" s="94" t="str">
        <f>IFERROR(VLOOKUP(I42,'Listes et données'!$A$44:$B$143,2,FALSE),"")</f>
        <v/>
      </c>
      <c r="K42" s="94"/>
      <c r="L42" s="94"/>
      <c r="M42" s="94"/>
      <c r="N42" s="94"/>
      <c r="S42" s="12"/>
      <c r="T42" s="12"/>
      <c r="U42" s="12"/>
      <c r="V42" s="12"/>
      <c r="W42" s="12"/>
      <c r="X42" s="12"/>
      <c r="Z42" s="12"/>
      <c r="AA42" s="12"/>
      <c r="AB42" s="12"/>
      <c r="AE42" s="13"/>
    </row>
    <row r="43" spans="1:31" ht="12.6" thickBot="1" x14ac:dyDescent="0.3">
      <c r="D43" s="12"/>
      <c r="I43" s="57"/>
      <c r="J43" s="94" t="str">
        <f>IFERROR(VLOOKUP(I43,'Listes et données'!$A$44:$B$143,2,FALSE),"")</f>
        <v/>
      </c>
      <c r="K43" s="94"/>
      <c r="L43" s="94"/>
      <c r="M43" s="94"/>
      <c r="N43" s="94"/>
      <c r="S43" s="12"/>
      <c r="T43" s="12"/>
      <c r="U43" s="12"/>
      <c r="V43" s="12"/>
      <c r="W43" s="12"/>
      <c r="X43" s="12"/>
      <c r="Z43" s="12"/>
      <c r="AA43" s="12"/>
      <c r="AB43" s="12"/>
      <c r="AE43" s="13"/>
    </row>
    <row r="44" spans="1:31" ht="12.6" thickBot="1" x14ac:dyDescent="0.3">
      <c r="D44" s="12"/>
      <c r="I44" s="57"/>
      <c r="J44" s="94" t="str">
        <f>IFERROR(VLOOKUP(I44,'Listes et données'!$A$44:$B$143,2,FALSE),"")</f>
        <v/>
      </c>
      <c r="K44" s="94"/>
      <c r="L44" s="94"/>
      <c r="M44" s="94"/>
      <c r="N44" s="94"/>
      <c r="S44" s="12"/>
      <c r="T44" s="12"/>
      <c r="U44" s="12"/>
      <c r="V44" s="12"/>
      <c r="W44" s="12"/>
      <c r="X44" s="12"/>
      <c r="Z44" s="12"/>
      <c r="AA44" s="12"/>
      <c r="AB44" s="12"/>
      <c r="AE44" s="13"/>
    </row>
    <row r="45" spans="1:31" ht="12.6" thickBot="1" x14ac:dyDescent="0.3">
      <c r="D45" s="12"/>
      <c r="I45" s="57"/>
      <c r="J45" s="94" t="str">
        <f>IFERROR(VLOOKUP(I45,'Listes et données'!$A$44:$B$143,2,FALSE),"")</f>
        <v/>
      </c>
      <c r="K45" s="94"/>
      <c r="L45" s="94"/>
      <c r="M45" s="94"/>
      <c r="N45" s="94"/>
      <c r="S45" s="12"/>
      <c r="T45" s="12"/>
      <c r="U45" s="12"/>
      <c r="V45" s="12"/>
      <c r="W45" s="12"/>
      <c r="X45" s="12"/>
      <c r="Z45" s="12"/>
      <c r="AA45" s="12"/>
      <c r="AB45" s="12"/>
      <c r="AE45" s="13"/>
    </row>
    <row r="46" spans="1:31" ht="12.6" thickBot="1" x14ac:dyDescent="0.3">
      <c r="D46" s="12"/>
      <c r="I46" s="57"/>
      <c r="J46" s="94" t="str">
        <f>IFERROR(VLOOKUP(I46,'Listes et données'!$A$44:$B$143,2,FALSE),"")</f>
        <v/>
      </c>
      <c r="K46" s="94"/>
      <c r="L46" s="94"/>
      <c r="M46" s="94"/>
      <c r="N46" s="94"/>
      <c r="S46" s="12"/>
      <c r="T46" s="12"/>
      <c r="U46" s="12"/>
      <c r="V46" s="12"/>
      <c r="W46" s="12"/>
      <c r="X46" s="12"/>
      <c r="Z46" s="12"/>
      <c r="AA46" s="12"/>
      <c r="AB46" s="12"/>
      <c r="AE46" s="13"/>
    </row>
    <row r="47" spans="1:31" x14ac:dyDescent="0.25">
      <c r="D47" s="12"/>
      <c r="I47" s="58"/>
      <c r="J47" s="94" t="str">
        <f>IFERROR(VLOOKUP(I47,'Listes et données'!$A$44:$B$143,2,FALSE),"")</f>
        <v/>
      </c>
      <c r="K47" s="94"/>
      <c r="L47" s="94"/>
      <c r="M47" s="94"/>
      <c r="N47" s="94"/>
      <c r="S47" s="12"/>
      <c r="T47" s="12"/>
      <c r="U47" s="12"/>
      <c r="V47" s="12"/>
      <c r="W47" s="12"/>
      <c r="X47" s="12"/>
      <c r="Z47" s="12"/>
      <c r="AA47" s="12"/>
      <c r="AB47" s="12"/>
      <c r="AE47" s="13"/>
    </row>
    <row r="48" spans="1:31" x14ac:dyDescent="0.25">
      <c r="D48" s="12"/>
      <c r="I48" s="48"/>
      <c r="J48" s="48"/>
      <c r="K48" s="48"/>
      <c r="L48" s="51"/>
      <c r="M48" s="51"/>
      <c r="N48" s="51"/>
      <c r="S48" s="12"/>
      <c r="T48" s="12"/>
      <c r="U48" s="12"/>
      <c r="V48" s="12"/>
      <c r="W48" s="12"/>
      <c r="X48" s="12"/>
      <c r="Z48" s="12"/>
      <c r="AA48" s="12"/>
      <c r="AB48" s="12"/>
      <c r="AE48" s="13"/>
    </row>
    <row r="49" spans="1:34" x14ac:dyDescent="0.25">
      <c r="D49" s="12"/>
      <c r="I49" s="92" t="s">
        <v>212</v>
      </c>
      <c r="J49" s="92"/>
      <c r="K49" s="92"/>
      <c r="L49" s="92"/>
      <c r="M49" s="92"/>
      <c r="N49" s="92"/>
      <c r="S49" s="12"/>
      <c r="T49" s="12"/>
      <c r="U49" s="12"/>
      <c r="V49" s="12"/>
      <c r="AA49" s="12"/>
      <c r="AE49" s="13"/>
    </row>
    <row r="50" spans="1:34" x14ac:dyDescent="0.25">
      <c r="D50" s="12"/>
      <c r="I50" s="92"/>
      <c r="J50" s="92"/>
      <c r="K50" s="92"/>
      <c r="L50" s="92"/>
      <c r="M50" s="92"/>
      <c r="N50" s="92"/>
      <c r="S50" s="12"/>
      <c r="T50" s="12"/>
      <c r="U50" s="12"/>
      <c r="V50" s="12"/>
      <c r="AA50" s="12"/>
    </row>
    <row r="51" spans="1:34" x14ac:dyDescent="0.25">
      <c r="D51" s="12"/>
      <c r="I51" s="92"/>
      <c r="J51" s="92"/>
      <c r="K51" s="92"/>
      <c r="L51" s="92"/>
      <c r="M51" s="92"/>
      <c r="N51" s="92"/>
      <c r="S51" s="12"/>
      <c r="T51" s="12"/>
      <c r="U51" s="12"/>
      <c r="V51" s="12"/>
      <c r="AA51" s="12"/>
    </row>
    <row r="52" spans="1:34" ht="20.25" customHeight="1" thickBot="1" x14ac:dyDescent="0.3">
      <c r="D52" s="12"/>
      <c r="I52" s="92"/>
      <c r="J52" s="92"/>
      <c r="K52" s="92"/>
      <c r="L52" s="92"/>
      <c r="M52" s="92"/>
      <c r="N52" s="92"/>
      <c r="S52" s="12"/>
      <c r="T52" s="12"/>
      <c r="U52" s="12"/>
      <c r="V52" s="12"/>
      <c r="AA52" s="12"/>
    </row>
    <row r="53" spans="1:34" ht="12.6" thickBot="1" x14ac:dyDescent="0.3">
      <c r="D53" s="12"/>
      <c r="I53" s="57"/>
      <c r="J53" s="94" t="str">
        <f>IFERROR(VLOOKUP(I53,'Listes et données'!$A$44:$B$143,2,FALSE),"")</f>
        <v/>
      </c>
      <c r="K53" s="94"/>
      <c r="L53" s="94"/>
      <c r="M53" s="94"/>
      <c r="N53" s="94"/>
      <c r="S53" s="12"/>
      <c r="T53" s="12"/>
      <c r="U53" s="12"/>
      <c r="V53" s="12"/>
      <c r="AA53" s="12"/>
    </row>
    <row r="54" spans="1:34" ht="12.6" thickBot="1" x14ac:dyDescent="0.3">
      <c r="D54" s="12"/>
      <c r="I54" s="57"/>
      <c r="J54" s="94" t="str">
        <f>IFERROR(VLOOKUP(I54,'Listes et données'!$A$44:$B$143,2,FALSE),"")</f>
        <v/>
      </c>
      <c r="K54" s="94"/>
      <c r="L54" s="94"/>
      <c r="M54" s="94"/>
      <c r="N54" s="94"/>
      <c r="S54" s="12"/>
      <c r="T54" s="12"/>
      <c r="U54" s="12"/>
      <c r="V54" s="12"/>
      <c r="AA54" s="12"/>
    </row>
    <row r="55" spans="1:34" x14ac:dyDescent="0.25">
      <c r="D55" s="12"/>
      <c r="I55" s="58"/>
      <c r="J55" s="94" t="str">
        <f>IFERROR(VLOOKUP(I55,'Listes et données'!$A$44:$B$143,2,FALSE),"")</f>
        <v/>
      </c>
      <c r="K55" s="94"/>
      <c r="L55" s="94"/>
      <c r="M55" s="94"/>
      <c r="N55" s="94"/>
      <c r="S55" s="12" t="str">
        <f>IF(ISERROR(VLOOKUP(D55,$D$95:D159,1,FALSE)),"","o")</f>
        <v/>
      </c>
      <c r="T55" s="12" t="str">
        <f>IF(ISERROR(VLOOKUP(D55,D$49:$D56,1,FALSE)),"","o")</f>
        <v/>
      </c>
      <c r="U55" s="12" t="str">
        <f t="shared" ref="U55:U58" si="5">IF(OR(S55="o",T55="o"),"o","")</f>
        <v/>
      </c>
      <c r="V55" s="12" t="str">
        <f>IF(ISERROR(VLOOKUP(L56,L$95:L159,1,FALSE)),"","o")</f>
        <v/>
      </c>
      <c r="AA55" s="12" t="str">
        <f>IF(ISERROR(VLOOKUP(N56,N$49:PS56,1,FALSE)),"","o")</f>
        <v/>
      </c>
    </row>
    <row r="56" spans="1:34" ht="13.8" x14ac:dyDescent="0.25">
      <c r="A56" s="93"/>
      <c r="B56" s="93"/>
      <c r="C56" s="93"/>
      <c r="D56" s="93"/>
      <c r="E56" s="93"/>
      <c r="F56" s="93"/>
      <c r="G56" s="93"/>
      <c r="H56" s="93"/>
      <c r="I56" s="93"/>
      <c r="J56" s="93"/>
      <c r="K56" s="93"/>
      <c r="L56" s="93"/>
      <c r="S56" s="12" t="str">
        <f>IF(ISERROR(VLOOKUP(D56,$D$95:D159,1,FALSE)),"","o")</f>
        <v/>
      </c>
      <c r="T56" s="12" t="str">
        <f>IF(ISERROR(VLOOKUP(D56,D$49:$D56,1,FALSE)),"","o")</f>
        <v/>
      </c>
      <c r="U56" s="12" t="str">
        <f t="shared" si="5"/>
        <v/>
      </c>
      <c r="V56" s="12" t="str">
        <f>IF(ISERROR(VLOOKUP(#REF!,L$95:L159,1,FALSE)),"","o")</f>
        <v/>
      </c>
      <c r="AA56" s="12" t="str">
        <f>IF(ISERROR(VLOOKUP(#REF!,N$49:PS56,1,FALSE)),"","o")</f>
        <v/>
      </c>
    </row>
    <row r="57" spans="1:34" s="17" customFormat="1" ht="15.75" customHeight="1" x14ac:dyDescent="0.3">
      <c r="A57" s="75" t="s">
        <v>218</v>
      </c>
      <c r="B57" s="75"/>
      <c r="C57" s="75"/>
      <c r="D57" s="75"/>
      <c r="E57" s="75"/>
      <c r="F57" s="75"/>
      <c r="G57" s="75"/>
      <c r="H57" s="75"/>
      <c r="I57" s="75"/>
      <c r="J57" s="75"/>
      <c r="K57" s="75"/>
      <c r="L57" s="75"/>
      <c r="M57" s="75"/>
      <c r="N57" s="75"/>
      <c r="O57" s="22"/>
      <c r="S57" s="30" t="str">
        <f>IF(ISERROR(VLOOKUP(D57,$D$95:D159,1,FALSE)),"","o")</f>
        <v/>
      </c>
      <c r="T57" s="30" t="str">
        <f>IF(ISERROR(VLOOKUP(D57,D$49:$D58,1,FALSE)),"","o")</f>
        <v/>
      </c>
      <c r="U57" s="30" t="str">
        <f t="shared" si="5"/>
        <v/>
      </c>
      <c r="V57" s="73" t="s">
        <v>175</v>
      </c>
      <c r="W57" s="73"/>
      <c r="X57" s="73"/>
      <c r="AE57" s="23"/>
      <c r="AF57" s="23"/>
      <c r="AG57" s="23"/>
    </row>
    <row r="58" spans="1:34" ht="100.2" customHeight="1" x14ac:dyDescent="0.25">
      <c r="A58" s="77" t="s">
        <v>213</v>
      </c>
      <c r="B58" s="77"/>
      <c r="C58" s="60"/>
      <c r="D58" s="55" t="s">
        <v>231</v>
      </c>
      <c r="E58" s="48"/>
      <c r="F58" s="76" t="s">
        <v>214</v>
      </c>
      <c r="G58" s="76"/>
      <c r="H58" s="76"/>
      <c r="I58" s="76"/>
      <c r="J58" s="76"/>
      <c r="P58" s="17"/>
      <c r="S58" s="12" t="str">
        <f>IF(ISERROR(VLOOKUP(#REF!,$D$95:D159,1,FALSE)),"","o")</f>
        <v/>
      </c>
      <c r="T58" s="12" t="str">
        <f>IF(ISERROR(VLOOKUP(#REF!,D$49:$D58,1,FALSE)),"","o")</f>
        <v/>
      </c>
      <c r="U58" s="12" t="str">
        <f t="shared" si="5"/>
        <v/>
      </c>
      <c r="V58" s="28" t="s">
        <v>146</v>
      </c>
      <c r="W58" s="28" t="s">
        <v>147</v>
      </c>
      <c r="X58" s="28" t="s">
        <v>148</v>
      </c>
      <c r="AG58" s="31" t="s">
        <v>176</v>
      </c>
      <c r="AH58" s="11" t="s">
        <v>177</v>
      </c>
    </row>
    <row r="59" spans="1:34" ht="12" customHeight="1" x14ac:dyDescent="0.25">
      <c r="A59" s="85" t="s">
        <v>168</v>
      </c>
      <c r="B59" s="85"/>
      <c r="C59" s="48"/>
      <c r="D59" s="59"/>
      <c r="E59" s="48"/>
      <c r="F59" s="81"/>
      <c r="G59" s="81"/>
      <c r="H59" s="81"/>
      <c r="I59" s="81"/>
      <c r="J59" s="81"/>
      <c r="L59" s="3"/>
      <c r="M59" s="3"/>
      <c r="N59" s="3"/>
      <c r="O59" s="21"/>
      <c r="P59" s="17"/>
      <c r="Q59" s="17"/>
      <c r="R59" s="17"/>
      <c r="S59" s="17"/>
      <c r="T59" s="17"/>
      <c r="U59" s="17"/>
      <c r="V59" s="32" t="str">
        <f>IF(ISERROR(VLOOKUP($F59,$F$58:$F58,1,FALSE)),"","o")</f>
        <v/>
      </c>
      <c r="W59" s="32" t="str">
        <f>IF(ISERROR(VLOOKUP($F59,$F60:$F89,1,FALSE)),"","o")</f>
        <v/>
      </c>
      <c r="X59" s="33" t="str">
        <f t="shared" ref="X59:X89" si="6">IF(OR(V59="o",W59="o"),"o","")</f>
        <v/>
      </c>
      <c r="AG59" s="28" t="str">
        <f>IF(F59="","",F59)</f>
        <v/>
      </c>
      <c r="AH59" s="34" t="str">
        <f>IF(A59="","",A59)</f>
        <v xml:space="preserve">Réaliser un revenu confortable </v>
      </c>
    </row>
    <row r="60" spans="1:34" ht="12" customHeight="1" x14ac:dyDescent="0.25">
      <c r="A60" s="79" t="s">
        <v>172</v>
      </c>
      <c r="B60" s="80"/>
      <c r="C60" s="48"/>
      <c r="D60" s="59"/>
      <c r="E60" s="48"/>
      <c r="F60" s="82"/>
      <c r="G60" s="83"/>
      <c r="H60" s="83"/>
      <c r="I60" s="83"/>
      <c r="J60" s="84"/>
      <c r="L60" s="3"/>
      <c r="M60" s="3"/>
      <c r="N60" s="3"/>
      <c r="P60" s="17"/>
      <c r="V60" s="32" t="str">
        <f>IF(ISERROR(VLOOKUP($F60,$F$58:$F59,1,FALSE)),"","o")</f>
        <v/>
      </c>
      <c r="W60" s="32" t="str">
        <f>IF(ISERROR(VLOOKUP($F60,$F61:$F90,1,FALSE)),"","o")</f>
        <v/>
      </c>
      <c r="X60" s="33" t="str">
        <f t="shared" si="6"/>
        <v/>
      </c>
      <c r="AG60" s="28" t="str">
        <f t="shared" ref="AG60:AG89" si="7">IF(F60="","",F60)</f>
        <v/>
      </c>
      <c r="AH60" s="34" t="str">
        <f t="shared" ref="AH60:AH89" si="8">IF(A60="","",A60)</f>
        <v>Maximiser mon revenu par des coûts bas</v>
      </c>
    </row>
    <row r="61" spans="1:34" ht="12" customHeight="1" x14ac:dyDescent="0.25">
      <c r="A61" s="79" t="s">
        <v>173</v>
      </c>
      <c r="B61" s="80"/>
      <c r="C61" s="48"/>
      <c r="D61" s="59"/>
      <c r="E61" s="48"/>
      <c r="F61" s="82"/>
      <c r="G61" s="83"/>
      <c r="H61" s="83"/>
      <c r="I61" s="83"/>
      <c r="J61" s="84"/>
      <c r="L61" s="3"/>
      <c r="M61" s="3"/>
      <c r="N61" s="3"/>
      <c r="V61" s="32" t="str">
        <f>IF(ISERROR(VLOOKUP($F61,$F$58:$F60,1,FALSE)),"","o")</f>
        <v/>
      </c>
      <c r="W61" s="32" t="str">
        <f>IF(ISERROR(VLOOKUP($F61,$F62:$F159,1,FALSE)),"","o")</f>
        <v/>
      </c>
      <c r="X61" s="33" t="str">
        <f t="shared" si="6"/>
        <v/>
      </c>
      <c r="AG61" s="28" t="str">
        <f t="shared" si="7"/>
        <v/>
      </c>
      <c r="AH61" s="34" t="str">
        <f t="shared" si="8"/>
        <v>Maximiser mon revenu par des ventes élevées</v>
      </c>
    </row>
    <row r="62" spans="1:34" ht="12" customHeight="1" x14ac:dyDescent="0.25">
      <c r="A62" s="79" t="s">
        <v>160</v>
      </c>
      <c r="B62" s="80"/>
      <c r="C62" s="48"/>
      <c r="D62" s="59"/>
      <c r="E62" s="48"/>
      <c r="F62" s="82"/>
      <c r="G62" s="83"/>
      <c r="H62" s="83"/>
      <c r="I62" s="83"/>
      <c r="J62" s="84"/>
      <c r="V62" s="32" t="str">
        <f>IF(ISERROR(VLOOKUP($F62,$F$58:$F61,1,FALSE)),"","o")</f>
        <v/>
      </c>
      <c r="W62" s="32" t="str">
        <f>IF(ISERROR(VLOOKUP($F62,$F63:$F159,1,FALSE)),"","o")</f>
        <v/>
      </c>
      <c r="X62" s="33" t="str">
        <f t="shared" si="6"/>
        <v/>
      </c>
      <c r="AG62" s="28" t="str">
        <f t="shared" si="7"/>
        <v/>
      </c>
      <c r="AH62" s="34" t="str">
        <f t="shared" si="8"/>
        <v>Travailler en famille sur l'exploitation</v>
      </c>
    </row>
    <row r="63" spans="1:34" ht="12" customHeight="1" x14ac:dyDescent="0.25">
      <c r="A63" s="79" t="s">
        <v>161</v>
      </c>
      <c r="B63" s="80"/>
      <c r="C63" s="48"/>
      <c r="D63" s="59"/>
      <c r="E63" s="48"/>
      <c r="F63" s="82"/>
      <c r="G63" s="83"/>
      <c r="H63" s="83"/>
      <c r="I63" s="83"/>
      <c r="J63" s="84"/>
      <c r="V63" s="32" t="str">
        <f>IF(ISERROR(VLOOKUP($F63,$F$58:$F62,1,FALSE)),"","o")</f>
        <v/>
      </c>
      <c r="W63" s="32" t="str">
        <f>IF(ISERROR(VLOOKUP($F63,$F64:$F159,1,FALSE)),"","o")</f>
        <v/>
      </c>
      <c r="X63" s="33" t="str">
        <f t="shared" si="6"/>
        <v/>
      </c>
      <c r="AG63" s="28" t="str">
        <f t="shared" si="7"/>
        <v/>
      </c>
      <c r="AH63" s="34" t="str">
        <f t="shared" si="8"/>
        <v>Diriger du personnel</v>
      </c>
    </row>
    <row r="64" spans="1:34" ht="12" customHeight="1" x14ac:dyDescent="0.25">
      <c r="A64" s="79" t="s">
        <v>162</v>
      </c>
      <c r="B64" s="80"/>
      <c r="C64" s="48"/>
      <c r="D64" s="59"/>
      <c r="E64" s="48"/>
      <c r="F64" s="82"/>
      <c r="G64" s="83"/>
      <c r="H64" s="83"/>
      <c r="I64" s="83"/>
      <c r="J64" s="84"/>
      <c r="V64" s="32" t="str">
        <f>IF(ISERROR(VLOOKUP($F64,$F$58:$F63,1,FALSE)),"","o")</f>
        <v/>
      </c>
      <c r="W64" s="32" t="str">
        <f>IF(ISERROR(VLOOKUP($F64,$F65:$F159,1,FALSE)),"","o")</f>
        <v/>
      </c>
      <c r="X64" s="33" t="str">
        <f t="shared" si="6"/>
        <v/>
      </c>
      <c r="AG64" s="28" t="str">
        <f t="shared" si="7"/>
        <v/>
      </c>
      <c r="AH64" s="34" t="str">
        <f t="shared" si="8"/>
        <v>Etre indépendant</v>
      </c>
    </row>
    <row r="65" spans="1:34" ht="12" customHeight="1" x14ac:dyDescent="0.25">
      <c r="A65" s="79" t="s">
        <v>163</v>
      </c>
      <c r="B65" s="80"/>
      <c r="C65" s="48"/>
      <c r="D65" s="59"/>
      <c r="E65" s="48"/>
      <c r="F65" s="82"/>
      <c r="G65" s="83"/>
      <c r="H65" s="83"/>
      <c r="I65" s="83"/>
      <c r="J65" s="84"/>
      <c r="V65" s="32" t="str">
        <f>IF(ISERROR(VLOOKUP($F65,$F$58:$F64,1,FALSE)),"","o")</f>
        <v/>
      </c>
      <c r="W65" s="32" t="str">
        <f>IF(ISERROR(VLOOKUP($F65,$F66:$F159,1,FALSE)),"","o")</f>
        <v/>
      </c>
      <c r="X65" s="33" t="str">
        <f t="shared" si="6"/>
        <v/>
      </c>
      <c r="AG65" s="28" t="str">
        <f t="shared" si="7"/>
        <v/>
      </c>
      <c r="AH65" s="34" t="str">
        <f t="shared" si="8"/>
        <v>Travailler en collaboration avec d'autres</v>
      </c>
    </row>
    <row r="66" spans="1:34" ht="12" customHeight="1" x14ac:dyDescent="0.25">
      <c r="A66" s="79" t="s">
        <v>164</v>
      </c>
      <c r="B66" s="80"/>
      <c r="C66" s="48"/>
      <c r="D66" s="59"/>
      <c r="E66" s="48"/>
      <c r="F66" s="82"/>
      <c r="G66" s="83"/>
      <c r="H66" s="83"/>
      <c r="I66" s="83"/>
      <c r="J66" s="84"/>
      <c r="V66" s="32" t="str">
        <f>IF(ISERROR(VLOOKUP($F66,$F$58:$F65,1,FALSE)),"","o")</f>
        <v/>
      </c>
      <c r="W66" s="32" t="str">
        <f>IF(ISERROR(VLOOKUP($F66,$F67:$F159,1,FALSE)),"","o")</f>
        <v/>
      </c>
      <c r="X66" s="33" t="str">
        <f t="shared" si="6"/>
        <v/>
      </c>
      <c r="AG66" s="28" t="str">
        <f t="shared" si="7"/>
        <v/>
      </c>
      <c r="AH66" s="34" t="str">
        <f t="shared" si="8"/>
        <v>Etre le moins dépendant possible des autres</v>
      </c>
    </row>
    <row r="67" spans="1:34" ht="12" customHeight="1" x14ac:dyDescent="0.25">
      <c r="A67" s="79" t="s">
        <v>167</v>
      </c>
      <c r="B67" s="80"/>
      <c r="C67" s="48"/>
      <c r="D67" s="59"/>
      <c r="E67" s="48"/>
      <c r="F67" s="82"/>
      <c r="G67" s="83"/>
      <c r="H67" s="83"/>
      <c r="I67" s="83"/>
      <c r="J67" s="84"/>
      <c r="V67" s="32" t="str">
        <f>IF(ISERROR(VLOOKUP($F67,$F$58:$F66,1,FALSE)),"","o")</f>
        <v/>
      </c>
      <c r="W67" s="32" t="str">
        <f>IF(ISERROR(VLOOKUP($F67,$F68:$F159,1,FALSE)),"","o")</f>
        <v/>
      </c>
      <c r="X67" s="33" t="str">
        <f t="shared" si="6"/>
        <v/>
      </c>
      <c r="AG67" s="28" t="str">
        <f t="shared" si="7"/>
        <v/>
      </c>
      <c r="AH67" s="34" t="str">
        <f t="shared" si="8"/>
        <v>Travailler avec un parc machines moderne</v>
      </c>
    </row>
    <row r="68" spans="1:34" ht="12" customHeight="1" x14ac:dyDescent="0.25">
      <c r="A68" s="79" t="s">
        <v>230</v>
      </c>
      <c r="B68" s="80"/>
      <c r="C68" s="48"/>
      <c r="D68" s="59"/>
      <c r="E68" s="48"/>
      <c r="F68" s="82"/>
      <c r="G68" s="83"/>
      <c r="H68" s="83"/>
      <c r="I68" s="83"/>
      <c r="J68" s="84"/>
      <c r="V68" s="32" t="str">
        <f>IF(ISERROR(VLOOKUP($F68,$F$58:$F67,1,FALSE)),"","o")</f>
        <v/>
      </c>
      <c r="W68" s="32" t="str">
        <f>IF(ISERROR(VLOOKUP($F68,$F69:$F159,1,FALSE)),"","o")</f>
        <v/>
      </c>
      <c r="X68" s="33" t="str">
        <f t="shared" si="6"/>
        <v/>
      </c>
      <c r="AG68" s="28" t="str">
        <f t="shared" si="7"/>
        <v/>
      </c>
      <c r="AH68" s="34" t="str">
        <f t="shared" si="8"/>
        <v>Maximiser les rendements physique</v>
      </c>
    </row>
    <row r="69" spans="1:34" ht="12" customHeight="1" x14ac:dyDescent="0.25">
      <c r="A69" s="79" t="s">
        <v>223</v>
      </c>
      <c r="B69" s="80"/>
      <c r="C69" s="48"/>
      <c r="D69" s="59"/>
      <c r="E69" s="48"/>
      <c r="F69" s="82"/>
      <c r="G69" s="83"/>
      <c r="H69" s="83"/>
      <c r="I69" s="83"/>
      <c r="J69" s="84"/>
      <c r="V69" s="32" t="str">
        <f>IF(ISERROR(VLOOKUP($F69,$F$58:$F68,1,FALSE)),"","o")</f>
        <v/>
      </c>
      <c r="W69" s="32" t="str">
        <f>IF(ISERROR(VLOOKUP($F69,$F71:$F159,1,FALSE)),"","o")</f>
        <v/>
      </c>
      <c r="X69" s="33" t="str">
        <f t="shared" si="6"/>
        <v/>
      </c>
      <c r="AG69" s="28" t="str">
        <f t="shared" si="7"/>
        <v/>
      </c>
      <c r="AH69" s="34" t="str">
        <f t="shared" si="8"/>
        <v>Avoir des congés pour passer du temps en famille</v>
      </c>
    </row>
    <row r="70" spans="1:34" ht="12" customHeight="1" x14ac:dyDescent="0.25">
      <c r="A70" s="79" t="s">
        <v>174</v>
      </c>
      <c r="B70" s="80"/>
      <c r="C70" s="48"/>
      <c r="D70" s="59"/>
      <c r="E70" s="48"/>
      <c r="F70" s="82"/>
      <c r="G70" s="83"/>
      <c r="H70" s="83"/>
      <c r="I70" s="83"/>
      <c r="J70" s="84"/>
      <c r="V70" s="32" t="str">
        <f>IF(ISERROR(VLOOKUP($F70,$F$58:$F69,1,FALSE)),"","o")</f>
        <v/>
      </c>
      <c r="W70" s="32" t="str">
        <f>IF(ISERROR(VLOOKUP($F70,$F72:$F160,1,FALSE)),"","o")</f>
        <v/>
      </c>
      <c r="X70" s="33" t="str">
        <f t="shared" si="6"/>
        <v/>
      </c>
      <c r="AG70" s="28" t="str">
        <f t="shared" si="7"/>
        <v/>
      </c>
      <c r="AH70" s="34" t="str">
        <f t="shared" si="8"/>
        <v>Avoir des congés pour sortir la tête du guidon</v>
      </c>
    </row>
    <row r="71" spans="1:34" ht="12" customHeight="1" x14ac:dyDescent="0.25">
      <c r="A71" s="79" t="s">
        <v>158</v>
      </c>
      <c r="B71" s="80"/>
      <c r="C71" s="48"/>
      <c r="D71" s="59"/>
      <c r="E71" s="48"/>
      <c r="F71" s="82"/>
      <c r="G71" s="83"/>
      <c r="H71" s="83"/>
      <c r="I71" s="83"/>
      <c r="J71" s="84"/>
      <c r="V71" s="32" t="str">
        <f>IF(ISERROR(VLOOKUP($F71,$F$58:$F69,1,FALSE)),"","o")</f>
        <v/>
      </c>
      <c r="W71" s="32" t="str">
        <f>IF(ISERROR(VLOOKUP($F71,$F72:$F159,1,FALSE)),"","o")</f>
        <v/>
      </c>
      <c r="X71" s="33" t="str">
        <f t="shared" si="6"/>
        <v/>
      </c>
      <c r="AG71" s="28" t="str">
        <f t="shared" si="7"/>
        <v/>
      </c>
      <c r="AH71" s="34" t="str">
        <f t="shared" si="8"/>
        <v>Faire grandir l'exploitation</v>
      </c>
    </row>
    <row r="72" spans="1:34" ht="12" customHeight="1" x14ac:dyDescent="0.25">
      <c r="A72" s="79" t="s">
        <v>159</v>
      </c>
      <c r="B72" s="80"/>
      <c r="C72" s="48"/>
      <c r="D72" s="59"/>
      <c r="E72" s="48"/>
      <c r="F72" s="82"/>
      <c r="G72" s="83"/>
      <c r="H72" s="83"/>
      <c r="I72" s="83"/>
      <c r="J72" s="84"/>
      <c r="V72" s="32" t="str">
        <f>IF(ISERROR(VLOOKUP($F72,$F$58:$F71,1,FALSE)),"","o")</f>
        <v/>
      </c>
      <c r="W72" s="32" t="str">
        <f>IF(ISERROR(VLOOKUP($F72,$F73:$F159,1,FALSE)),"","o")</f>
        <v/>
      </c>
      <c r="X72" s="33" t="str">
        <f t="shared" si="6"/>
        <v/>
      </c>
      <c r="AG72" s="28" t="str">
        <f t="shared" si="7"/>
        <v/>
      </c>
      <c r="AH72" s="34" t="str">
        <f t="shared" si="8"/>
        <v>Etre reconnu comme un bon agriculteur</v>
      </c>
    </row>
    <row r="73" spans="1:34" ht="12" customHeight="1" x14ac:dyDescent="0.25">
      <c r="A73" s="79" t="s">
        <v>165</v>
      </c>
      <c r="B73" s="80"/>
      <c r="C73" s="48"/>
      <c r="D73" s="59"/>
      <c r="E73" s="48"/>
      <c r="F73" s="82"/>
      <c r="G73" s="83"/>
      <c r="H73" s="83"/>
      <c r="I73" s="83"/>
      <c r="J73" s="84"/>
      <c r="V73" s="32" t="str">
        <f>IF(ISERROR(VLOOKUP($F73,$F$58:$F72,1,FALSE)),"","o")</f>
        <v/>
      </c>
      <c r="W73" s="32" t="str">
        <f>IF(ISERROR(VLOOKUP($F73,$F74:$F159,1,FALSE)),"","o")</f>
        <v/>
      </c>
      <c r="X73" s="33" t="str">
        <f t="shared" si="6"/>
        <v/>
      </c>
      <c r="AG73" s="28" t="str">
        <f t="shared" si="7"/>
        <v/>
      </c>
      <c r="AH73" s="34" t="str">
        <f t="shared" si="8"/>
        <v>Etre reconnu comme un agriculteur qui a réussi</v>
      </c>
    </row>
    <row r="74" spans="1:34" ht="12" customHeight="1" x14ac:dyDescent="0.25">
      <c r="A74" s="79" t="s">
        <v>154</v>
      </c>
      <c r="B74" s="80"/>
      <c r="C74" s="48"/>
      <c r="D74" s="59"/>
      <c r="E74" s="48"/>
      <c r="F74" s="82"/>
      <c r="G74" s="83"/>
      <c r="H74" s="83"/>
      <c r="I74" s="83"/>
      <c r="J74" s="84"/>
      <c r="V74" s="32" t="str">
        <f>IF(ISERROR(VLOOKUP($F74,$F$58:$F73,1,FALSE)),"","o")</f>
        <v/>
      </c>
      <c r="W74" s="32" t="str">
        <f>IF(ISERROR(VLOOKUP($F74,$F75:$F159,1,FALSE)),"","o")</f>
        <v/>
      </c>
      <c r="X74" s="33" t="str">
        <f t="shared" si="6"/>
        <v/>
      </c>
      <c r="AG74" s="28" t="str">
        <f t="shared" si="7"/>
        <v/>
      </c>
      <c r="AH74" s="34" t="str">
        <f t="shared" si="8"/>
        <v>Former des apprentis</v>
      </c>
    </row>
    <row r="75" spans="1:34" ht="12" customHeight="1" x14ac:dyDescent="0.25">
      <c r="A75" s="79" t="s">
        <v>155</v>
      </c>
      <c r="B75" s="80"/>
      <c r="C75" s="48"/>
      <c r="D75" s="59"/>
      <c r="E75" s="48"/>
      <c r="F75" s="82"/>
      <c r="G75" s="83"/>
      <c r="H75" s="83"/>
      <c r="I75" s="83"/>
      <c r="J75" s="84"/>
      <c r="V75" s="32" t="str">
        <f>IF(ISERROR(VLOOKUP($F75,$F$58:$F74,1,FALSE)),"","o")</f>
        <v/>
      </c>
      <c r="W75" s="32" t="str">
        <f>IF(ISERROR(VLOOKUP($F75,$F76:$F159,1,FALSE)),"","o")</f>
        <v/>
      </c>
      <c r="X75" s="33" t="str">
        <f t="shared" si="6"/>
        <v/>
      </c>
      <c r="AG75" s="28" t="str">
        <f t="shared" si="7"/>
        <v/>
      </c>
      <c r="AH75" s="34" t="str">
        <f t="shared" si="8"/>
        <v>Perpétuer le patrimoine de mes ancêtres</v>
      </c>
    </row>
    <row r="76" spans="1:34" ht="12" customHeight="1" x14ac:dyDescent="0.25">
      <c r="A76" s="79" t="s">
        <v>156</v>
      </c>
      <c r="B76" s="80"/>
      <c r="C76" s="48"/>
      <c r="D76" s="59"/>
      <c r="E76" s="48"/>
      <c r="F76" s="82"/>
      <c r="G76" s="83"/>
      <c r="H76" s="83"/>
      <c r="I76" s="83"/>
      <c r="J76" s="84"/>
      <c r="V76" s="32" t="str">
        <f>IF(ISERROR(VLOOKUP($F76,$F$58:$F75,1,FALSE)),"","o")</f>
        <v/>
      </c>
      <c r="W76" s="32" t="str">
        <f>IF(ISERROR(VLOOKUP($F76,$F77:$F159,1,FALSE)),"","o")</f>
        <v/>
      </c>
      <c r="X76" s="33" t="str">
        <f t="shared" si="6"/>
        <v/>
      </c>
      <c r="AG76" s="28" t="str">
        <f t="shared" si="7"/>
        <v/>
      </c>
      <c r="AH76" s="34" t="str">
        <f t="shared" si="8"/>
        <v>Transmettre le patrimoine à mes descendants</v>
      </c>
    </row>
    <row r="77" spans="1:34" ht="12" customHeight="1" x14ac:dyDescent="0.25">
      <c r="A77" s="79" t="s">
        <v>157</v>
      </c>
      <c r="B77" s="80"/>
      <c r="C77" s="48"/>
      <c r="D77" s="59"/>
      <c r="E77" s="48"/>
      <c r="F77" s="82"/>
      <c r="G77" s="83"/>
      <c r="H77" s="83"/>
      <c r="I77" s="83"/>
      <c r="J77" s="84"/>
      <c r="V77" s="32" t="str">
        <f>IF(ISERROR(VLOOKUP($F77,$F$58:$F76,1,FALSE)),"","o")</f>
        <v/>
      </c>
      <c r="W77" s="32" t="str">
        <f>IF(ISERROR(VLOOKUP($F77,$F78:$F159,1,FALSE)),"","o")</f>
        <v/>
      </c>
      <c r="X77" s="33" t="str">
        <f t="shared" si="6"/>
        <v/>
      </c>
      <c r="AG77" s="28" t="str">
        <f t="shared" si="7"/>
        <v/>
      </c>
      <c r="AH77" s="34" t="str">
        <f t="shared" si="8"/>
        <v>Nourrir la population</v>
      </c>
    </row>
    <row r="78" spans="1:34" ht="12" customHeight="1" x14ac:dyDescent="0.25">
      <c r="A78" s="79" t="s">
        <v>166</v>
      </c>
      <c r="B78" s="80"/>
      <c r="C78" s="48"/>
      <c r="D78" s="59"/>
      <c r="E78" s="48"/>
      <c r="F78" s="82"/>
      <c r="G78" s="83"/>
      <c r="H78" s="83"/>
      <c r="I78" s="83"/>
      <c r="J78" s="84"/>
      <c r="V78" s="32" t="str">
        <f>IF(ISERROR(VLOOKUP($F78,$F$58:$F77,1,FALSE)),"","o")</f>
        <v/>
      </c>
      <c r="W78" s="32" t="str">
        <f>IF(ISERROR(VLOOKUP($F78,$F80:$F159,1,FALSE)),"","o")</f>
        <v/>
      </c>
      <c r="X78" s="33" t="str">
        <f t="shared" si="6"/>
        <v/>
      </c>
      <c r="AG78" s="28" t="str">
        <f t="shared" si="7"/>
        <v/>
      </c>
      <c r="AH78" s="34" t="str">
        <f t="shared" si="8"/>
        <v>Produire durablement</v>
      </c>
    </row>
    <row r="79" spans="1:34" ht="12" customHeight="1" x14ac:dyDescent="0.25">
      <c r="A79" s="79" t="s">
        <v>228</v>
      </c>
      <c r="B79" s="80"/>
      <c r="C79" s="48"/>
      <c r="D79" s="59"/>
      <c r="E79" s="48"/>
      <c r="F79" s="82"/>
      <c r="G79" s="83"/>
      <c r="H79" s="83"/>
      <c r="I79" s="83"/>
      <c r="J79" s="84"/>
      <c r="V79" s="32" t="str">
        <f>IF(ISERROR(VLOOKUP($F79,$F$58:$F77,1,FALSE)),"","o")</f>
        <v/>
      </c>
      <c r="W79" s="32" t="str">
        <f>IF(ISERROR(VLOOKUP($F79,$F80:$F158,1,FALSE)),"","o")</f>
        <v/>
      </c>
      <c r="X79" s="33" t="str">
        <f t="shared" si="6"/>
        <v/>
      </c>
      <c r="AG79" s="28" t="str">
        <f t="shared" si="7"/>
        <v/>
      </c>
      <c r="AH79" s="34" t="str">
        <f t="shared" si="8"/>
        <v>Travailler dans un secteur qui a du sens</v>
      </c>
    </row>
    <row r="80" spans="1:34" ht="12" customHeight="1" x14ac:dyDescent="0.25">
      <c r="A80" s="79" t="s">
        <v>169</v>
      </c>
      <c r="B80" s="80"/>
      <c r="C80" s="48"/>
      <c r="D80" s="59"/>
      <c r="E80" s="48"/>
      <c r="F80" s="82"/>
      <c r="G80" s="83"/>
      <c r="H80" s="83"/>
      <c r="I80" s="83"/>
      <c r="J80" s="84"/>
      <c r="V80" s="32" t="str">
        <f>IF(ISERROR(VLOOKUP($F80,$F$58:$F78,1,FALSE)),"","o")</f>
        <v/>
      </c>
      <c r="W80" s="32" t="str">
        <f>IF(ISERROR(VLOOKUP($F80,$F81:$F159,1,FALSE)),"","o")</f>
        <v/>
      </c>
      <c r="X80" s="33" t="str">
        <f t="shared" si="6"/>
        <v/>
      </c>
      <c r="AG80" s="28" t="str">
        <f t="shared" si="7"/>
        <v/>
      </c>
      <c r="AH80" s="34" t="str">
        <f t="shared" si="8"/>
        <v>Travailler avec des animaux</v>
      </c>
    </row>
    <row r="81" spans="1:38" ht="12" customHeight="1" x14ac:dyDescent="0.25">
      <c r="A81" s="79" t="s">
        <v>170</v>
      </c>
      <c r="B81" s="80"/>
      <c r="C81" s="48"/>
      <c r="D81" s="59"/>
      <c r="E81" s="48"/>
      <c r="F81" s="82"/>
      <c r="G81" s="83"/>
      <c r="H81" s="83"/>
      <c r="I81" s="83"/>
      <c r="J81" s="84"/>
      <c r="V81" s="32" t="str">
        <f>IF(ISERROR(VLOOKUP($F81,$F$58:$F80,1,FALSE)),"","o")</f>
        <v/>
      </c>
      <c r="W81" s="32" t="str">
        <f>IF(ISERROR(VLOOKUP($F81,$F82:$F159,1,FALSE)),"","o")</f>
        <v/>
      </c>
      <c r="X81" s="33" t="str">
        <f t="shared" si="6"/>
        <v/>
      </c>
      <c r="AG81" s="28" t="str">
        <f t="shared" si="7"/>
        <v/>
      </c>
      <c r="AH81" s="34" t="str">
        <f t="shared" si="8"/>
        <v>Travailler avec la nature</v>
      </c>
    </row>
    <row r="82" spans="1:38" ht="12" customHeight="1" x14ac:dyDescent="0.25">
      <c r="A82" s="79" t="s">
        <v>171</v>
      </c>
      <c r="B82" s="80"/>
      <c r="C82" s="48"/>
      <c r="D82" s="59"/>
      <c r="E82" s="48"/>
      <c r="F82" s="82"/>
      <c r="G82" s="83"/>
      <c r="H82" s="83"/>
      <c r="I82" s="83"/>
      <c r="J82" s="84"/>
      <c r="V82" s="32" t="str">
        <f>IF(ISERROR(VLOOKUP($F82,$F$58:$F81,1,FALSE)),"","o")</f>
        <v/>
      </c>
      <c r="W82" s="32" t="str">
        <f>IF(ISERROR(VLOOKUP($F82,$F83:$F159,1,FALSE)),"","o")</f>
        <v/>
      </c>
      <c r="X82" s="33" t="str">
        <f t="shared" si="6"/>
        <v/>
      </c>
      <c r="AG82" s="28" t="str">
        <f t="shared" si="7"/>
        <v/>
      </c>
      <c r="AH82" s="34" t="str">
        <f t="shared" si="8"/>
        <v>Fournir des produits de haute qualité</v>
      </c>
    </row>
    <row r="83" spans="1:38" ht="12" customHeight="1" x14ac:dyDescent="0.25">
      <c r="A83" s="79"/>
      <c r="B83" s="80"/>
      <c r="C83" s="48"/>
      <c r="D83" s="59"/>
      <c r="E83" s="48"/>
      <c r="F83" s="82"/>
      <c r="G83" s="83"/>
      <c r="H83" s="83"/>
      <c r="I83" s="83"/>
      <c r="J83" s="84"/>
      <c r="V83" s="32" t="str">
        <f>IF(ISERROR(VLOOKUP($F83,$F$58:$F82,1,FALSE)),"","o")</f>
        <v/>
      </c>
      <c r="W83" s="32" t="str">
        <f>IF(ISERROR(VLOOKUP($F83,$F84:$F159,1,FALSE)),"","o")</f>
        <v/>
      </c>
      <c r="X83" s="33" t="str">
        <f t="shared" si="6"/>
        <v/>
      </c>
      <c r="AG83" s="28" t="str">
        <f t="shared" si="7"/>
        <v/>
      </c>
      <c r="AH83" s="34" t="str">
        <f t="shared" si="8"/>
        <v/>
      </c>
    </row>
    <row r="84" spans="1:38" ht="12" customHeight="1" x14ac:dyDescent="0.25">
      <c r="A84" s="79"/>
      <c r="B84" s="80"/>
      <c r="C84" s="48"/>
      <c r="D84" s="59"/>
      <c r="E84" s="48"/>
      <c r="F84" s="82"/>
      <c r="G84" s="83"/>
      <c r="H84" s="83"/>
      <c r="I84" s="83"/>
      <c r="J84" s="84"/>
      <c r="V84" s="32" t="str">
        <f>IF(ISERROR(VLOOKUP($F84,$F$58:$F83,1,FALSE)),"","o")</f>
        <v/>
      </c>
      <c r="W84" s="32" t="str">
        <f>IF(ISERROR(VLOOKUP($F84,$F85:$F159,1,FALSE)),"","o")</f>
        <v/>
      </c>
      <c r="X84" s="33" t="str">
        <f t="shared" si="6"/>
        <v/>
      </c>
      <c r="AG84" s="28" t="str">
        <f t="shared" si="7"/>
        <v/>
      </c>
      <c r="AH84" s="34" t="str">
        <f t="shared" si="8"/>
        <v/>
      </c>
    </row>
    <row r="85" spans="1:38" ht="12" customHeight="1" x14ac:dyDescent="0.25">
      <c r="A85" s="79"/>
      <c r="B85" s="80"/>
      <c r="C85" s="48"/>
      <c r="D85" s="59"/>
      <c r="E85" s="48"/>
      <c r="F85" s="82"/>
      <c r="G85" s="83"/>
      <c r="H85" s="83"/>
      <c r="I85" s="83"/>
      <c r="J85" s="84"/>
      <c r="V85" s="32" t="str">
        <f>IF(ISERROR(VLOOKUP($F85,$F$58:$F84,1,FALSE)),"","o")</f>
        <v/>
      </c>
      <c r="W85" s="32" t="str">
        <f>IF(ISERROR(VLOOKUP($F85,$F86:$F159,1,FALSE)),"","o")</f>
        <v/>
      </c>
      <c r="X85" s="33" t="str">
        <f t="shared" si="6"/>
        <v/>
      </c>
      <c r="AG85" s="28" t="str">
        <f t="shared" si="7"/>
        <v/>
      </c>
      <c r="AH85" s="34" t="str">
        <f t="shared" si="8"/>
        <v/>
      </c>
    </row>
    <row r="86" spans="1:38" ht="12" customHeight="1" x14ac:dyDescent="0.25">
      <c r="A86" s="79"/>
      <c r="B86" s="80"/>
      <c r="C86" s="48"/>
      <c r="D86" s="59"/>
      <c r="E86" s="48"/>
      <c r="F86" s="82"/>
      <c r="G86" s="83"/>
      <c r="H86" s="83"/>
      <c r="I86" s="83"/>
      <c r="J86" s="84"/>
      <c r="V86" s="32" t="str">
        <f>IF(ISERROR(VLOOKUP($F86,$F$58:$F85,1,FALSE)),"","o")</f>
        <v/>
      </c>
      <c r="W86" s="32" t="str">
        <f>IF(ISERROR(VLOOKUP($F86,$F87:$F159,1,FALSE)),"","o")</f>
        <v/>
      </c>
      <c r="X86" s="33" t="str">
        <f t="shared" si="6"/>
        <v/>
      </c>
      <c r="AG86" s="28" t="str">
        <f t="shared" si="7"/>
        <v/>
      </c>
      <c r="AH86" s="34" t="str">
        <f t="shared" si="8"/>
        <v/>
      </c>
    </row>
    <row r="87" spans="1:38" ht="12" customHeight="1" x14ac:dyDescent="0.25">
      <c r="A87" s="79"/>
      <c r="B87" s="80"/>
      <c r="C87" s="48"/>
      <c r="D87" s="59"/>
      <c r="E87" s="48"/>
      <c r="F87" s="82"/>
      <c r="G87" s="83"/>
      <c r="H87" s="83"/>
      <c r="I87" s="83"/>
      <c r="J87" s="84"/>
      <c r="V87" s="32" t="str">
        <f>IF(ISERROR(VLOOKUP($F87,$F$58:$F86,1,FALSE)),"","o")</f>
        <v/>
      </c>
      <c r="W87" s="32" t="str">
        <f>IF(ISERROR(VLOOKUP($F87,$F88:$F159,1,FALSE)),"","o")</f>
        <v/>
      </c>
      <c r="X87" s="33" t="str">
        <f t="shared" si="6"/>
        <v/>
      </c>
      <c r="AG87" s="28" t="str">
        <f t="shared" si="7"/>
        <v/>
      </c>
      <c r="AH87" s="34" t="str">
        <f t="shared" si="8"/>
        <v/>
      </c>
    </row>
    <row r="88" spans="1:38" ht="12" customHeight="1" x14ac:dyDescent="0.25">
      <c r="A88" s="79"/>
      <c r="B88" s="80"/>
      <c r="C88" s="48"/>
      <c r="D88" s="59"/>
      <c r="E88" s="48"/>
      <c r="F88" s="82"/>
      <c r="G88" s="83"/>
      <c r="H88" s="83"/>
      <c r="I88" s="83"/>
      <c r="J88" s="84"/>
      <c r="V88" s="32" t="str">
        <f>IF(ISERROR(VLOOKUP($F88,$F$58:$F87,1,FALSE)),"","o")</f>
        <v/>
      </c>
      <c r="W88" s="32" t="str">
        <f>IF(ISERROR(VLOOKUP($F88,$F89:$F159,1,FALSE)),"","o")</f>
        <v/>
      </c>
      <c r="X88" s="33" t="str">
        <f t="shared" si="6"/>
        <v/>
      </c>
      <c r="AG88" s="28" t="str">
        <f t="shared" si="7"/>
        <v/>
      </c>
      <c r="AH88" s="34" t="str">
        <f t="shared" si="8"/>
        <v/>
      </c>
    </row>
    <row r="89" spans="1:38" ht="12" customHeight="1" x14ac:dyDescent="0.25">
      <c r="A89" s="79"/>
      <c r="B89" s="80"/>
      <c r="C89" s="48"/>
      <c r="D89" s="59"/>
      <c r="E89" s="48"/>
      <c r="F89" s="82"/>
      <c r="G89" s="83"/>
      <c r="H89" s="83"/>
      <c r="I89" s="83"/>
      <c r="J89" s="84"/>
      <c r="V89" s="32" t="str">
        <f>IF(ISERROR(VLOOKUP($F89,$F$58:$F88,1,FALSE)),"","o")</f>
        <v/>
      </c>
      <c r="W89" s="32" t="str">
        <f>IF(ISERROR(VLOOKUP($F89,$F90:$F159,1,FALSE)),"","o")</f>
        <v/>
      </c>
      <c r="X89" s="33" t="str">
        <f t="shared" si="6"/>
        <v/>
      </c>
      <c r="AG89" s="28" t="str">
        <f t="shared" si="7"/>
        <v/>
      </c>
      <c r="AH89" s="34" t="str">
        <f t="shared" si="8"/>
        <v/>
      </c>
    </row>
    <row r="90" spans="1:38" ht="12" customHeight="1" x14ac:dyDescent="0.25"/>
    <row r="91" spans="1:38" s="17" customFormat="1" ht="15.75" customHeight="1" x14ac:dyDescent="0.3">
      <c r="A91" s="75" t="s">
        <v>219</v>
      </c>
      <c r="B91" s="75"/>
      <c r="C91" s="75"/>
      <c r="D91" s="75"/>
      <c r="E91" s="75"/>
      <c r="F91" s="75"/>
      <c r="G91" s="75"/>
      <c r="H91" s="75"/>
      <c r="I91" s="75"/>
      <c r="J91" s="75"/>
      <c r="K91" s="75"/>
      <c r="L91" s="75"/>
      <c r="M91" s="75"/>
      <c r="N91" s="75"/>
      <c r="O91" s="22"/>
      <c r="S91" s="71" t="s">
        <v>200</v>
      </c>
      <c r="T91" s="71"/>
      <c r="U91" s="71"/>
      <c r="V91" s="72" t="s">
        <v>150</v>
      </c>
      <c r="W91" s="72"/>
      <c r="X91" s="72"/>
      <c r="Z91" s="72" t="s">
        <v>151</v>
      </c>
      <c r="AA91" s="72"/>
      <c r="AB91" s="72"/>
      <c r="AE91" s="23"/>
      <c r="AF91" s="23"/>
      <c r="AG91" s="23"/>
    </row>
    <row r="92" spans="1:38" customFormat="1" ht="106.95" customHeight="1" x14ac:dyDescent="0.3">
      <c r="A92" s="77" t="s">
        <v>232</v>
      </c>
      <c r="B92" s="77"/>
      <c r="C92" s="54"/>
      <c r="D92" s="55" t="s">
        <v>215</v>
      </c>
      <c r="E92" s="54"/>
      <c r="F92" s="76" t="s">
        <v>216</v>
      </c>
      <c r="G92" s="76"/>
      <c r="H92" s="76"/>
      <c r="I92" s="76"/>
      <c r="J92" s="76"/>
      <c r="K92" s="54"/>
      <c r="L92" s="55" t="s">
        <v>233</v>
      </c>
      <c r="M92" s="54"/>
      <c r="N92" s="55" t="s">
        <v>234</v>
      </c>
      <c r="O92" s="15"/>
      <c r="P92" s="2"/>
      <c r="Q92" s="3"/>
      <c r="R92" s="3"/>
      <c r="S92" s="32" t="s">
        <v>146</v>
      </c>
      <c r="T92" s="32" t="s">
        <v>147</v>
      </c>
      <c r="U92" s="32" t="s">
        <v>148</v>
      </c>
      <c r="V92" s="28" t="s">
        <v>146</v>
      </c>
      <c r="W92" s="28" t="s">
        <v>147</v>
      </c>
      <c r="X92" s="28" t="s">
        <v>148</v>
      </c>
      <c r="Y92" s="3"/>
      <c r="Z92" s="28" t="s">
        <v>146</v>
      </c>
      <c r="AA92" s="28" t="s">
        <v>147</v>
      </c>
      <c r="AB92" s="28" t="s">
        <v>148</v>
      </c>
      <c r="AC92" s="3"/>
      <c r="AD92" s="3"/>
      <c r="AE92" s="32" t="s">
        <v>201</v>
      </c>
      <c r="AF92" s="32" t="s">
        <v>203</v>
      </c>
      <c r="AG92" s="32" t="s">
        <v>202</v>
      </c>
      <c r="AH92" s="3"/>
      <c r="AI92" s="3"/>
      <c r="AJ92" s="3"/>
      <c r="AK92" s="3"/>
      <c r="AL92" s="3"/>
    </row>
    <row r="93" spans="1:38" customFormat="1" ht="12" customHeight="1" x14ac:dyDescent="0.3">
      <c r="A93" s="47"/>
      <c r="B93" s="48"/>
      <c r="C93" s="48"/>
      <c r="D93" s="49"/>
      <c r="E93" s="48"/>
      <c r="F93" s="63" t="s">
        <v>118</v>
      </c>
      <c r="G93" s="63" t="s">
        <v>117</v>
      </c>
      <c r="H93" s="64">
        <v>0</v>
      </c>
      <c r="I93" s="63" t="s">
        <v>116</v>
      </c>
      <c r="J93" s="63" t="s">
        <v>115</v>
      </c>
      <c r="K93" s="48"/>
      <c r="L93" s="49"/>
      <c r="M93" s="48"/>
      <c r="N93" s="49"/>
      <c r="O93" s="15"/>
      <c r="P93" s="3"/>
      <c r="Q93" s="3"/>
      <c r="R93" s="3"/>
      <c r="S93" s="13"/>
      <c r="T93" s="13"/>
      <c r="U93" s="13"/>
      <c r="V93" s="13"/>
      <c r="W93" s="13"/>
      <c r="X93" s="13"/>
      <c r="Y93" s="3"/>
      <c r="Z93" s="13"/>
      <c r="AA93" s="13"/>
      <c r="AB93" s="13"/>
      <c r="AC93" s="3"/>
      <c r="AD93" s="3"/>
      <c r="AE93" s="13"/>
      <c r="AF93" s="13"/>
      <c r="AG93" s="13"/>
      <c r="AH93" s="3"/>
      <c r="AI93" s="3"/>
      <c r="AJ93" s="3"/>
      <c r="AK93" s="3"/>
      <c r="AL93" s="3"/>
    </row>
    <row r="94" spans="1:38" ht="14.4" x14ac:dyDescent="0.3">
      <c r="A94" s="44" t="s">
        <v>220</v>
      </c>
      <c r="B94" s="48"/>
      <c r="C94" s="48"/>
      <c r="D94" s="51"/>
      <c r="E94" s="48"/>
      <c r="F94" s="48"/>
      <c r="G94" s="48"/>
      <c r="H94" s="48"/>
      <c r="I94" s="48"/>
      <c r="J94" s="48"/>
      <c r="K94" s="48"/>
      <c r="L94" s="48"/>
      <c r="M94" s="48"/>
      <c r="N94" s="48"/>
      <c r="S94" s="13"/>
      <c r="T94" s="13"/>
      <c r="U94" s="13"/>
      <c r="V94" s="13"/>
      <c r="W94" s="13"/>
      <c r="X94" s="13"/>
      <c r="Z94" s="13"/>
      <c r="AA94" s="13"/>
      <c r="AB94" s="13"/>
      <c r="AE94" s="13"/>
      <c r="AF94" s="13"/>
      <c r="AG94" s="13"/>
    </row>
    <row r="95" spans="1:38" x14ac:dyDescent="0.25">
      <c r="A95" s="48" t="s">
        <v>182</v>
      </c>
      <c r="B95" s="53"/>
      <c r="C95" s="48"/>
      <c r="D95" s="50"/>
      <c r="E95" s="48"/>
      <c r="F95" s="50"/>
      <c r="G95" s="50"/>
      <c r="H95" s="50"/>
      <c r="I95" s="50"/>
      <c r="J95" s="50"/>
      <c r="K95" s="48"/>
      <c r="L95" s="50"/>
      <c r="M95" s="51"/>
      <c r="N95" s="50"/>
      <c r="S95" s="33" t="str">
        <f>IF(ISERROR(VLOOKUP(D95,$D$11:D94,1,FALSE)),"","o")</f>
        <v/>
      </c>
      <c r="T95" s="33" t="str">
        <f>IF(ISERROR(VLOOKUP(D95,D96:$D$159,1,FALSE)),"","o")</f>
        <v/>
      </c>
      <c r="U95" s="33" t="str">
        <f t="shared" ref="U95:U158" si="9">IF(OR(S95="o",T95="o"),"o","")</f>
        <v/>
      </c>
      <c r="V95" s="33" t="str">
        <f>IF(ISERROR(VLOOKUP(L95,L$94:L94,1,FALSE)),"","o")</f>
        <v/>
      </c>
      <c r="W95" s="33" t="str">
        <f>IF(ISERROR(VLOOKUP(L95,L96:L$159,1,FALSE)),"","o")</f>
        <v/>
      </c>
      <c r="X95" s="33" t="str">
        <f>IF(OR(V95="o",W95="o"),"o","")</f>
        <v/>
      </c>
      <c r="Z95" s="33" t="str">
        <f>IF(ISERROR(VLOOKUP(N95,N$94:N94,1,FALSE)),"","o")</f>
        <v/>
      </c>
      <c r="AA95" s="33" t="str">
        <f>IF(ISERROR(VLOOKUP(N95,N96:PS$158,1,FALSE)),"","o")</f>
        <v/>
      </c>
      <c r="AB95" s="33" t="str">
        <f t="shared" ref="AB95:AB158" si="10">IF(OR(Z95="o",AA95="o"),"o","")</f>
        <v/>
      </c>
      <c r="AE95" s="32" t="str">
        <f t="shared" ref="AE95:AE98" si="11">IF(D95="","",D95)</f>
        <v/>
      </c>
      <c r="AF95" s="28" t="str">
        <f t="shared" ref="AF95:AF98" si="12">IF(L95="","",L95)</f>
        <v/>
      </c>
      <c r="AG95" s="28" t="str">
        <f t="shared" ref="AG95:AG98" si="13">IF(N95="","",N95)</f>
        <v/>
      </c>
      <c r="AH95" s="34" t="str">
        <f>CONCATENATE(A95," ",B95)</f>
        <v xml:space="preserve">Formation agricole : </v>
      </c>
    </row>
    <row r="96" spans="1:38" x14ac:dyDescent="0.25">
      <c r="A96" s="48" t="s">
        <v>183</v>
      </c>
      <c r="B96" s="53"/>
      <c r="C96" s="48"/>
      <c r="D96" s="50"/>
      <c r="E96" s="48"/>
      <c r="F96" s="50"/>
      <c r="G96" s="50"/>
      <c r="H96" s="50"/>
      <c r="I96" s="50"/>
      <c r="J96" s="50"/>
      <c r="K96" s="48"/>
      <c r="L96" s="50"/>
      <c r="M96" s="51"/>
      <c r="N96" s="50"/>
      <c r="S96" s="33" t="str">
        <f>IF(ISERROR(VLOOKUP(D96,$D$11:D95,1,FALSE)),"","o")</f>
        <v/>
      </c>
      <c r="T96" s="33" t="str">
        <f>IF(ISERROR(VLOOKUP(D96,D97:$D$159,1,FALSE)),"","o")</f>
        <v/>
      </c>
      <c r="U96" s="33" t="str">
        <f t="shared" si="9"/>
        <v/>
      </c>
      <c r="V96" s="33" t="str">
        <f>IF(ISERROR(VLOOKUP(L96,L$94:L95,1,FALSE)),"","o")</f>
        <v/>
      </c>
      <c r="W96" s="33" t="str">
        <f>IF(ISERROR(VLOOKUP(L96,L97:L$159,1,FALSE)),"","o")</f>
        <v/>
      </c>
      <c r="X96" s="33" t="str">
        <f t="shared" ref="X96:X159" si="14">IF(OR(V96="o",W96="o"),"o","")</f>
        <v/>
      </c>
      <c r="Z96" s="33" t="str">
        <f>IF(ISERROR(VLOOKUP(N96,N$94:N95,1,FALSE)),"","o")</f>
        <v/>
      </c>
      <c r="AA96" s="33" t="str">
        <f>IF(ISERROR(VLOOKUP(N96,N97:PS$158,1,FALSE)),"","o")</f>
        <v/>
      </c>
      <c r="AB96" s="33" t="str">
        <f t="shared" si="10"/>
        <v/>
      </c>
      <c r="AE96" s="32" t="str">
        <f t="shared" si="11"/>
        <v/>
      </c>
      <c r="AF96" s="28" t="str">
        <f t="shared" si="12"/>
        <v/>
      </c>
      <c r="AG96" s="28" t="str">
        <f t="shared" si="13"/>
        <v/>
      </c>
      <c r="AH96" s="34" t="str">
        <f>CONCATENATE(A96," ",B96)</f>
        <v xml:space="preserve">Autre formation 2 : </v>
      </c>
    </row>
    <row r="97" spans="1:38" x14ac:dyDescent="0.25">
      <c r="A97" s="48" t="s">
        <v>183</v>
      </c>
      <c r="B97" s="53"/>
      <c r="C97" s="48"/>
      <c r="D97" s="50"/>
      <c r="E97" s="48"/>
      <c r="F97" s="50"/>
      <c r="G97" s="50"/>
      <c r="H97" s="50"/>
      <c r="I97" s="50"/>
      <c r="J97" s="50"/>
      <c r="K97" s="48"/>
      <c r="L97" s="50"/>
      <c r="M97" s="51"/>
      <c r="N97" s="50"/>
      <c r="S97" s="33" t="str">
        <f>IF(ISERROR(VLOOKUP(D97,$D$11:D96,1,FALSE)),"","o")</f>
        <v/>
      </c>
      <c r="T97" s="33" t="str">
        <f>IF(ISERROR(VLOOKUP(D97,D98:$D$159,1,FALSE)),"","o")</f>
        <v/>
      </c>
      <c r="U97" s="33" t="str">
        <f t="shared" si="9"/>
        <v/>
      </c>
      <c r="V97" s="33" t="str">
        <f>IF(ISERROR(VLOOKUP(L97,L$94:L96,1,FALSE)),"","o")</f>
        <v/>
      </c>
      <c r="W97" s="33" t="str">
        <f>IF(ISERROR(VLOOKUP(L97,L98:L$159,1,FALSE)),"","o")</f>
        <v/>
      </c>
      <c r="X97" s="33" t="str">
        <f t="shared" si="14"/>
        <v/>
      </c>
      <c r="Z97" s="33" t="str">
        <f>IF(ISERROR(VLOOKUP(N97,N$94:N96,1,FALSE)),"","o")</f>
        <v/>
      </c>
      <c r="AA97" s="33" t="str">
        <f>IF(ISERROR(VLOOKUP(N97,N98:PS$158,1,FALSE)),"","o")</f>
        <v/>
      </c>
      <c r="AB97" s="33" t="str">
        <f t="shared" si="10"/>
        <v/>
      </c>
      <c r="AE97" s="32" t="str">
        <f t="shared" si="11"/>
        <v/>
      </c>
      <c r="AF97" s="28" t="str">
        <f t="shared" si="12"/>
        <v/>
      </c>
      <c r="AG97" s="28" t="str">
        <f t="shared" si="13"/>
        <v/>
      </c>
      <c r="AH97" s="34" t="str">
        <f>CONCATENATE(A97," ",B97)</f>
        <v xml:space="preserve">Autre formation 2 : </v>
      </c>
    </row>
    <row r="98" spans="1:38" x14ac:dyDescent="0.25">
      <c r="A98" s="48" t="s">
        <v>184</v>
      </c>
      <c r="B98" s="53"/>
      <c r="C98" s="48"/>
      <c r="D98" s="50"/>
      <c r="E98" s="48"/>
      <c r="F98" s="50"/>
      <c r="G98" s="50"/>
      <c r="H98" s="50"/>
      <c r="I98" s="50"/>
      <c r="J98" s="50"/>
      <c r="K98" s="48"/>
      <c r="L98" s="50"/>
      <c r="M98" s="51"/>
      <c r="N98" s="50"/>
      <c r="S98" s="33" t="str">
        <f>IF(ISERROR(VLOOKUP(D98,$D$11:D97,1,FALSE)),"","o")</f>
        <v/>
      </c>
      <c r="T98" s="33" t="str">
        <f>IF(ISERROR(VLOOKUP(D98,D99:$D$159,1,FALSE)),"","o")</f>
        <v/>
      </c>
      <c r="U98" s="33" t="str">
        <f t="shared" si="9"/>
        <v/>
      </c>
      <c r="V98" s="33" t="str">
        <f>IF(ISERROR(VLOOKUP(L98,L$94:L97,1,FALSE)),"","o")</f>
        <v/>
      </c>
      <c r="W98" s="33" t="str">
        <f>IF(ISERROR(VLOOKUP(L98,L99:L$159,1,FALSE)),"","o")</f>
        <v/>
      </c>
      <c r="X98" s="33" t="str">
        <f t="shared" si="14"/>
        <v/>
      </c>
      <c r="Z98" s="33" t="str">
        <f>IF(ISERROR(VLOOKUP(N98,N$94:N97,1,FALSE)),"","o")</f>
        <v/>
      </c>
      <c r="AA98" s="33" t="str">
        <f>IF(ISERROR(VLOOKUP(N98,N99:PS$158,1,FALSE)),"","o")</f>
        <v/>
      </c>
      <c r="AB98" s="33" t="str">
        <f t="shared" si="10"/>
        <v/>
      </c>
      <c r="AE98" s="32" t="str">
        <f t="shared" si="11"/>
        <v/>
      </c>
      <c r="AF98" s="28" t="str">
        <f t="shared" si="12"/>
        <v/>
      </c>
      <c r="AG98" s="28" t="str">
        <f t="shared" si="13"/>
        <v/>
      </c>
      <c r="AH98" s="34" t="str">
        <f>CONCATENATE(A98," ",B98)</f>
        <v xml:space="preserve">Autre formation 3 : </v>
      </c>
    </row>
    <row r="99" spans="1:38" customFormat="1" ht="12" customHeight="1" x14ac:dyDescent="0.3">
      <c r="A99" s="47"/>
      <c r="B99" s="48"/>
      <c r="C99" s="48"/>
      <c r="D99" s="49"/>
      <c r="E99" s="49"/>
      <c r="F99" s="49"/>
      <c r="G99" s="49"/>
      <c r="H99" s="49"/>
      <c r="I99" s="49"/>
      <c r="J99" s="49"/>
      <c r="K99" s="49"/>
      <c r="L99" s="49"/>
      <c r="M99" s="48"/>
      <c r="N99" s="49"/>
      <c r="O99" s="15"/>
      <c r="P99" s="3"/>
      <c r="Q99" s="3"/>
      <c r="R99" s="3"/>
      <c r="S99" s="33" t="str">
        <f>IF(ISERROR(VLOOKUP(D99,$D$11:D98,1,FALSE)),"","o")</f>
        <v/>
      </c>
      <c r="T99" s="33" t="str">
        <f>IF(ISERROR(VLOOKUP(D99,D100:$D$159,1,FALSE)),"","o")</f>
        <v/>
      </c>
      <c r="U99" s="33" t="str">
        <f t="shared" si="9"/>
        <v/>
      </c>
      <c r="V99" s="33" t="str">
        <f>IF(ISERROR(VLOOKUP(L99,L$94:L98,1,FALSE)),"","o")</f>
        <v/>
      </c>
      <c r="W99" s="33" t="str">
        <f>IF(ISERROR(VLOOKUP(L99,L100:L$159,1,FALSE)),"","o")</f>
        <v/>
      </c>
      <c r="X99" s="33" t="str">
        <f t="shared" si="14"/>
        <v/>
      </c>
      <c r="Y99" s="3"/>
      <c r="Z99" s="33" t="str">
        <f>IF(ISERROR(VLOOKUP(N99,N$94:N98,1,FALSE)),"","o")</f>
        <v/>
      </c>
      <c r="AA99" s="33" t="str">
        <f>IF(ISERROR(VLOOKUP(N99,N100:PS$158,1,FALSE)),"","o")</f>
        <v/>
      </c>
      <c r="AB99" s="33" t="str">
        <f t="shared" si="10"/>
        <v/>
      </c>
      <c r="AC99" s="3"/>
      <c r="AD99" s="3"/>
      <c r="AE99" s="32"/>
      <c r="AF99" s="32"/>
      <c r="AG99" s="32"/>
      <c r="AH99" s="34"/>
      <c r="AI99" s="3"/>
      <c r="AJ99" s="3"/>
      <c r="AK99" s="3"/>
      <c r="AL99" s="3"/>
    </row>
    <row r="100" spans="1:38" ht="14.4" x14ac:dyDescent="0.3">
      <c r="A100" s="44" t="s">
        <v>221</v>
      </c>
      <c r="B100" s="48"/>
      <c r="C100" s="48"/>
      <c r="D100" s="51"/>
      <c r="E100" s="48"/>
      <c r="F100" s="48"/>
      <c r="G100" s="48"/>
      <c r="H100" s="48"/>
      <c r="I100" s="48"/>
      <c r="J100" s="48"/>
      <c r="K100" s="48"/>
      <c r="L100" s="48"/>
      <c r="M100" s="48"/>
      <c r="N100" s="48"/>
      <c r="S100" s="33" t="str">
        <f>IF(ISERROR(VLOOKUP(D100,$D$11:D99,1,FALSE)),"","o")</f>
        <v/>
      </c>
      <c r="T100" s="33" t="str">
        <f>IF(ISERROR(VLOOKUP(D100,D101:$D$159,1,FALSE)),"","o")</f>
        <v/>
      </c>
      <c r="U100" s="33" t="str">
        <f t="shared" si="9"/>
        <v/>
      </c>
      <c r="V100" s="33" t="str">
        <f>IF(ISERROR(VLOOKUP(L100,L$94:L99,1,FALSE)),"","o")</f>
        <v/>
      </c>
      <c r="W100" s="33" t="str">
        <f>IF(ISERROR(VLOOKUP(L100,L101:L$159,1,FALSE)),"","o")</f>
        <v/>
      </c>
      <c r="X100" s="33" t="str">
        <f t="shared" si="14"/>
        <v/>
      </c>
      <c r="Z100" s="33" t="str">
        <f>IF(ISERROR(VLOOKUP(N100,N$94:N99,1,FALSE)),"","o")</f>
        <v/>
      </c>
      <c r="AA100" s="33" t="str">
        <f>IF(ISERROR(VLOOKUP(N100,N101:PS$158,1,FALSE)),"","o")</f>
        <v/>
      </c>
      <c r="AB100" s="33" t="str">
        <f t="shared" si="10"/>
        <v/>
      </c>
      <c r="AE100" s="32"/>
      <c r="AF100" s="32"/>
      <c r="AG100" s="32"/>
      <c r="AH100" s="34"/>
    </row>
    <row r="101" spans="1:38" x14ac:dyDescent="0.25">
      <c r="A101" s="47" t="s">
        <v>120</v>
      </c>
      <c r="B101" s="48"/>
      <c r="C101" s="48"/>
      <c r="D101" s="51"/>
      <c r="E101" s="48"/>
      <c r="F101" s="48"/>
      <c r="G101" s="48"/>
      <c r="H101" s="48"/>
      <c r="I101" s="48"/>
      <c r="J101" s="48"/>
      <c r="K101" s="48"/>
      <c r="L101" s="51"/>
      <c r="M101" s="51"/>
      <c r="N101" s="51"/>
      <c r="S101" s="33" t="str">
        <f>IF(ISERROR(VLOOKUP(D101,$D$11:D100,1,FALSE)),"","o")</f>
        <v/>
      </c>
      <c r="T101" s="33" t="str">
        <f>IF(ISERROR(VLOOKUP(D101,D102:$D$159,1,FALSE)),"","o")</f>
        <v/>
      </c>
      <c r="U101" s="33" t="str">
        <f t="shared" si="9"/>
        <v/>
      </c>
      <c r="V101" s="33" t="str">
        <f>IF(ISERROR(VLOOKUP(L101,L$94:L100,1,FALSE)),"","o")</f>
        <v/>
      </c>
      <c r="W101" s="33" t="str">
        <f>IF(ISERROR(VLOOKUP(L101,L102:L$159,1,FALSE)),"","o")</f>
        <v/>
      </c>
      <c r="X101" s="33" t="str">
        <f t="shared" si="14"/>
        <v/>
      </c>
      <c r="Z101" s="33" t="str">
        <f>IF(ISERROR(VLOOKUP(N101,N$94:N100,1,FALSE)),"","o")</f>
        <v/>
      </c>
      <c r="AA101" s="33" t="str">
        <f>IF(ISERROR(VLOOKUP(N101,N102:PS$158,1,FALSE)),"","o")</f>
        <v/>
      </c>
      <c r="AB101" s="33" t="str">
        <f t="shared" si="10"/>
        <v/>
      </c>
      <c r="AE101" s="32" t="str">
        <f t="shared" ref="AE101:AE129" si="15">IF(D101="","",D101)</f>
        <v/>
      </c>
      <c r="AF101" s="28" t="str">
        <f t="shared" ref="AF101:AF129" si="16">IF(L101="","",L101)</f>
        <v/>
      </c>
      <c r="AG101" s="28" t="str">
        <f t="shared" ref="AG101:AG129" si="17">IF(N101="","",N101)</f>
        <v/>
      </c>
      <c r="AH101" s="34"/>
    </row>
    <row r="102" spans="1:38" x14ac:dyDescent="0.25">
      <c r="A102" s="48" t="s">
        <v>185</v>
      </c>
      <c r="B102" s="53"/>
      <c r="C102" s="48"/>
      <c r="D102" s="50"/>
      <c r="E102" s="48"/>
      <c r="F102" s="50"/>
      <c r="G102" s="50"/>
      <c r="H102" s="50"/>
      <c r="I102" s="50"/>
      <c r="J102" s="50"/>
      <c r="K102" s="48"/>
      <c r="L102" s="50"/>
      <c r="M102" s="51"/>
      <c r="N102" s="50"/>
      <c r="S102" s="33" t="str">
        <f>IF(ISERROR(VLOOKUP(D102,$D$11:D101,1,FALSE)),"","o")</f>
        <v/>
      </c>
      <c r="T102" s="33" t="str">
        <f>IF(ISERROR(VLOOKUP(D102,D103:$D$159,1,FALSE)),"","o")</f>
        <v/>
      </c>
      <c r="U102" s="33" t="str">
        <f t="shared" si="9"/>
        <v/>
      </c>
      <c r="V102" s="33" t="str">
        <f>IF(ISERROR(VLOOKUP(L102,L$94:L101,1,FALSE)),"","o")</f>
        <v/>
      </c>
      <c r="W102" s="33" t="str">
        <f>IF(ISERROR(VLOOKUP(L102,L103:L$159,1,FALSE)),"","o")</f>
        <v/>
      </c>
      <c r="X102" s="33" t="str">
        <f t="shared" si="14"/>
        <v/>
      </c>
      <c r="Z102" s="33" t="str">
        <f>IF(ISERROR(VLOOKUP(N102,N$94:N101,1,FALSE)),"","o")</f>
        <v/>
      </c>
      <c r="AA102" s="33" t="str">
        <f>IF(ISERROR(VLOOKUP(N102,N103:PS$158,1,FALSE)),"","o")</f>
        <v/>
      </c>
      <c r="AB102" s="33" t="str">
        <f t="shared" si="10"/>
        <v/>
      </c>
      <c r="AE102" s="32" t="str">
        <f t="shared" si="15"/>
        <v/>
      </c>
      <c r="AF102" s="28" t="str">
        <f t="shared" si="16"/>
        <v/>
      </c>
      <c r="AG102" s="28" t="str">
        <f t="shared" si="17"/>
        <v/>
      </c>
      <c r="AH102" s="34" t="str">
        <f t="shared" ref="AH102:AH116" si="18">CONCATENATE(A102," ",B102)</f>
        <v xml:space="preserve">Vaches laitières : </v>
      </c>
    </row>
    <row r="103" spans="1:38" x14ac:dyDescent="0.25">
      <c r="A103" s="48" t="s">
        <v>186</v>
      </c>
      <c r="B103" s="53"/>
      <c r="C103" s="48"/>
      <c r="D103" s="50"/>
      <c r="E103" s="48"/>
      <c r="F103" s="50"/>
      <c r="G103" s="50"/>
      <c r="H103" s="50"/>
      <c r="I103" s="50"/>
      <c r="J103" s="50"/>
      <c r="K103" s="48"/>
      <c r="L103" s="50"/>
      <c r="M103" s="51"/>
      <c r="N103" s="50"/>
      <c r="S103" s="33" t="str">
        <f>IF(ISERROR(VLOOKUP(D103,$D$11:D102,1,FALSE)),"","o")</f>
        <v/>
      </c>
      <c r="T103" s="33" t="str">
        <f>IF(ISERROR(VLOOKUP(D103,D104:$D$159,1,FALSE)),"","o")</f>
        <v/>
      </c>
      <c r="U103" s="33" t="str">
        <f t="shared" si="9"/>
        <v/>
      </c>
      <c r="V103" s="33" t="str">
        <f>IF(ISERROR(VLOOKUP(L103,L$94:L102,1,FALSE)),"","o")</f>
        <v/>
      </c>
      <c r="W103" s="33" t="str">
        <f>IF(ISERROR(VLOOKUP(L103,L104:L$159,1,FALSE)),"","o")</f>
        <v/>
      </c>
      <c r="X103" s="33" t="str">
        <f t="shared" si="14"/>
        <v/>
      </c>
      <c r="Z103" s="33" t="str">
        <f>IF(ISERROR(VLOOKUP(N103,N$94:N102,1,FALSE)),"","o")</f>
        <v/>
      </c>
      <c r="AA103" s="33" t="str">
        <f>IF(ISERROR(VLOOKUP(N103,N104:PS$158,1,FALSE)),"","o")</f>
        <v/>
      </c>
      <c r="AB103" s="33" t="str">
        <f t="shared" si="10"/>
        <v/>
      </c>
      <c r="AE103" s="32" t="str">
        <f t="shared" si="15"/>
        <v/>
      </c>
      <c r="AF103" s="28" t="str">
        <f t="shared" si="16"/>
        <v/>
      </c>
      <c r="AG103" s="28" t="str">
        <f t="shared" si="17"/>
        <v/>
      </c>
      <c r="AH103" s="34" t="str">
        <f t="shared" si="18"/>
        <v xml:space="preserve">Vaches allaitantes : </v>
      </c>
    </row>
    <row r="104" spans="1:38" x14ac:dyDescent="0.25">
      <c r="A104" s="48" t="s">
        <v>188</v>
      </c>
      <c r="B104" s="53"/>
      <c r="C104" s="48"/>
      <c r="D104" s="50"/>
      <c r="E104" s="48"/>
      <c r="F104" s="50"/>
      <c r="G104" s="50"/>
      <c r="H104" s="50"/>
      <c r="I104" s="50"/>
      <c r="J104" s="50"/>
      <c r="K104" s="48"/>
      <c r="L104" s="50"/>
      <c r="M104" s="51"/>
      <c r="N104" s="50"/>
      <c r="S104" s="33" t="str">
        <f>IF(ISERROR(VLOOKUP(D104,$D$11:D103,1,FALSE)),"","o")</f>
        <v/>
      </c>
      <c r="T104" s="33" t="str">
        <f>IF(ISERROR(VLOOKUP(D104,D105:$D$159,1,FALSE)),"","o")</f>
        <v/>
      </c>
      <c r="U104" s="33" t="str">
        <f t="shared" si="9"/>
        <v/>
      </c>
      <c r="V104" s="33" t="str">
        <f>IF(ISERROR(VLOOKUP(L104,L$94:L103,1,FALSE)),"","o")</f>
        <v/>
      </c>
      <c r="W104" s="33" t="str">
        <f>IF(ISERROR(VLOOKUP(L104,L105:L$159,1,FALSE)),"","o")</f>
        <v/>
      </c>
      <c r="X104" s="33" t="str">
        <f t="shared" si="14"/>
        <v/>
      </c>
      <c r="Z104" s="33" t="str">
        <f>IF(ISERROR(VLOOKUP(N104,N$94:N103,1,FALSE)),"","o")</f>
        <v/>
      </c>
      <c r="AA104" s="33" t="str">
        <f>IF(ISERROR(VLOOKUP(N104,N105:PS$158,1,FALSE)),"","o")</f>
        <v/>
      </c>
      <c r="AB104" s="33" t="str">
        <f t="shared" si="10"/>
        <v/>
      </c>
      <c r="AE104" s="32" t="str">
        <f t="shared" si="15"/>
        <v/>
      </c>
      <c r="AF104" s="28" t="str">
        <f t="shared" si="16"/>
        <v/>
      </c>
      <c r="AG104" s="28" t="str">
        <f t="shared" si="17"/>
        <v/>
      </c>
      <c r="AH104" s="34" t="str">
        <f t="shared" si="18"/>
        <v xml:space="preserve">Bovins d'élevage : </v>
      </c>
    </row>
    <row r="105" spans="1:38" x14ac:dyDescent="0.25">
      <c r="A105" s="48" t="s">
        <v>187</v>
      </c>
      <c r="B105" s="53"/>
      <c r="C105" s="48"/>
      <c r="D105" s="50"/>
      <c r="E105" s="48"/>
      <c r="F105" s="50"/>
      <c r="G105" s="50"/>
      <c r="H105" s="50"/>
      <c r="I105" s="50"/>
      <c r="J105" s="50"/>
      <c r="K105" s="48"/>
      <c r="L105" s="50"/>
      <c r="M105" s="51"/>
      <c r="N105" s="50"/>
      <c r="S105" s="33" t="str">
        <f>IF(ISERROR(VLOOKUP(D105,$D$11:D104,1,FALSE)),"","o")</f>
        <v/>
      </c>
      <c r="T105" s="33" t="str">
        <f>IF(ISERROR(VLOOKUP(D105,D106:$D$159,1,FALSE)),"","o")</f>
        <v/>
      </c>
      <c r="U105" s="33" t="str">
        <f t="shared" si="9"/>
        <v/>
      </c>
      <c r="V105" s="33" t="str">
        <f>IF(ISERROR(VLOOKUP(L105,L$94:L104,1,FALSE)),"","o")</f>
        <v/>
      </c>
      <c r="W105" s="33" t="str">
        <f>IF(ISERROR(VLOOKUP(L105,L106:L$159,1,FALSE)),"","o")</f>
        <v/>
      </c>
      <c r="X105" s="33" t="str">
        <f t="shared" si="14"/>
        <v/>
      </c>
      <c r="Z105" s="33" t="str">
        <f>IF(ISERROR(VLOOKUP(N105,N$94:N104,1,FALSE)),"","o")</f>
        <v/>
      </c>
      <c r="AA105" s="33" t="str">
        <f>IF(ISERROR(VLOOKUP(N105,N106:PS$158,1,FALSE)),"","o")</f>
        <v/>
      </c>
      <c r="AB105" s="33" t="str">
        <f t="shared" si="10"/>
        <v/>
      </c>
      <c r="AE105" s="32" t="str">
        <f t="shared" si="15"/>
        <v/>
      </c>
      <c r="AF105" s="28" t="str">
        <f t="shared" si="16"/>
        <v/>
      </c>
      <c r="AG105" s="28" t="str">
        <f t="shared" si="17"/>
        <v/>
      </c>
      <c r="AH105" s="34" t="str">
        <f t="shared" si="18"/>
        <v xml:space="preserve">Chevaux : </v>
      </c>
    </row>
    <row r="106" spans="1:38" x14ac:dyDescent="0.25">
      <c r="A106" s="48" t="s">
        <v>189</v>
      </c>
      <c r="B106" s="53"/>
      <c r="C106" s="48"/>
      <c r="D106" s="50"/>
      <c r="E106" s="48"/>
      <c r="F106" s="50"/>
      <c r="G106" s="50"/>
      <c r="H106" s="50"/>
      <c r="I106" s="50"/>
      <c r="J106" s="50"/>
      <c r="K106" s="48"/>
      <c r="L106" s="50"/>
      <c r="M106" s="51"/>
      <c r="N106" s="50"/>
      <c r="S106" s="33" t="str">
        <f>IF(ISERROR(VLOOKUP(D106,$D$11:D105,1,FALSE)),"","o")</f>
        <v/>
      </c>
      <c r="T106" s="33" t="str">
        <f>IF(ISERROR(VLOOKUP(D106,D107:$D$159,1,FALSE)),"","o")</f>
        <v/>
      </c>
      <c r="U106" s="33" t="str">
        <f t="shared" si="9"/>
        <v/>
      </c>
      <c r="V106" s="33" t="str">
        <f>IF(ISERROR(VLOOKUP(L106,L$94:L105,1,FALSE)),"","o")</f>
        <v/>
      </c>
      <c r="W106" s="33" t="str">
        <f>IF(ISERROR(VLOOKUP(L106,L107:L$159,1,FALSE)),"","o")</f>
        <v/>
      </c>
      <c r="X106" s="33" t="str">
        <f t="shared" si="14"/>
        <v/>
      </c>
      <c r="Z106" s="33" t="str">
        <f>IF(ISERROR(VLOOKUP(N106,N$94:N105,1,FALSE)),"","o")</f>
        <v/>
      </c>
      <c r="AA106" s="33" t="str">
        <f>IF(ISERROR(VLOOKUP(N106,N107:PS$158,1,FALSE)),"","o")</f>
        <v/>
      </c>
      <c r="AB106" s="33" t="str">
        <f t="shared" si="10"/>
        <v/>
      </c>
      <c r="AE106" s="32" t="str">
        <f t="shared" si="15"/>
        <v/>
      </c>
      <c r="AF106" s="28" t="str">
        <f t="shared" si="16"/>
        <v/>
      </c>
      <c r="AG106" s="28" t="str">
        <f t="shared" si="17"/>
        <v/>
      </c>
      <c r="AH106" s="34" t="str">
        <f t="shared" si="18"/>
        <v xml:space="preserve">Porcs : </v>
      </c>
    </row>
    <row r="107" spans="1:38" x14ac:dyDescent="0.25">
      <c r="A107" s="48" t="s">
        <v>190</v>
      </c>
      <c r="B107" s="53"/>
      <c r="C107" s="48"/>
      <c r="D107" s="50"/>
      <c r="E107" s="48"/>
      <c r="F107" s="50"/>
      <c r="G107" s="50"/>
      <c r="H107" s="50"/>
      <c r="I107" s="50"/>
      <c r="J107" s="50"/>
      <c r="K107" s="48"/>
      <c r="L107" s="50"/>
      <c r="M107" s="51"/>
      <c r="N107" s="50"/>
      <c r="S107" s="33" t="str">
        <f>IF(ISERROR(VLOOKUP(D107,$D$11:D106,1,FALSE)),"","o")</f>
        <v/>
      </c>
      <c r="T107" s="33" t="str">
        <f>IF(ISERROR(VLOOKUP(D107,D108:$D$159,1,FALSE)),"","o")</f>
        <v/>
      </c>
      <c r="U107" s="33" t="str">
        <f t="shared" si="9"/>
        <v/>
      </c>
      <c r="V107" s="33" t="str">
        <f>IF(ISERROR(VLOOKUP(L107,L$94:L106,1,FALSE)),"","o")</f>
        <v/>
      </c>
      <c r="W107" s="33" t="str">
        <f>IF(ISERROR(VLOOKUP(L107,L108:L$159,1,FALSE)),"","o")</f>
        <v/>
      </c>
      <c r="X107" s="33" t="str">
        <f t="shared" si="14"/>
        <v/>
      </c>
      <c r="Z107" s="33" t="str">
        <f>IF(ISERROR(VLOOKUP(N107,N$94:N106,1,FALSE)),"","o")</f>
        <v/>
      </c>
      <c r="AA107" s="33" t="str">
        <f>IF(ISERROR(VLOOKUP(N107,N108:PS$158,1,FALSE)),"","o")</f>
        <v/>
      </c>
      <c r="AB107" s="33" t="str">
        <f t="shared" si="10"/>
        <v/>
      </c>
      <c r="AE107" s="32" t="str">
        <f t="shared" si="15"/>
        <v/>
      </c>
      <c r="AF107" s="28" t="str">
        <f t="shared" si="16"/>
        <v/>
      </c>
      <c r="AG107" s="28" t="str">
        <f t="shared" si="17"/>
        <v/>
      </c>
      <c r="AH107" s="34" t="str">
        <f t="shared" si="18"/>
        <v xml:space="preserve">Volaille : </v>
      </c>
    </row>
    <row r="108" spans="1:38" x14ac:dyDescent="0.25">
      <c r="A108" s="48" t="s">
        <v>188</v>
      </c>
      <c r="B108" s="53"/>
      <c r="C108" s="48"/>
      <c r="D108" s="50"/>
      <c r="E108" s="48"/>
      <c r="F108" s="50"/>
      <c r="G108" s="50"/>
      <c r="H108" s="50"/>
      <c r="I108" s="50"/>
      <c r="J108" s="50"/>
      <c r="K108" s="48"/>
      <c r="L108" s="50"/>
      <c r="M108" s="51"/>
      <c r="N108" s="50"/>
      <c r="S108" s="33" t="str">
        <f>IF(ISERROR(VLOOKUP(D108,$D$11:D107,1,FALSE)),"","o")</f>
        <v/>
      </c>
      <c r="T108" s="33" t="str">
        <f>IF(ISERROR(VLOOKUP(D108,D109:$D$159,1,FALSE)),"","o")</f>
        <v/>
      </c>
      <c r="U108" s="33" t="str">
        <f t="shared" si="9"/>
        <v/>
      </c>
      <c r="V108" s="33" t="str">
        <f>IF(ISERROR(VLOOKUP(L108,L$94:L107,1,FALSE)),"","o")</f>
        <v/>
      </c>
      <c r="W108" s="33" t="str">
        <f>IF(ISERROR(VLOOKUP(L108,L109:L$159,1,FALSE)),"","o")</f>
        <v/>
      </c>
      <c r="X108" s="33" t="str">
        <f t="shared" si="14"/>
        <v/>
      </c>
      <c r="Z108" s="33" t="str">
        <f>IF(ISERROR(VLOOKUP(N108,N$94:N107,1,FALSE)),"","o")</f>
        <v/>
      </c>
      <c r="AA108" s="33" t="str">
        <f>IF(ISERROR(VLOOKUP(N108,N109:PS$158,1,FALSE)),"","o")</f>
        <v/>
      </c>
      <c r="AB108" s="33" t="str">
        <f t="shared" si="10"/>
        <v/>
      </c>
      <c r="AE108" s="32" t="str">
        <f t="shared" si="15"/>
        <v/>
      </c>
      <c r="AF108" s="28" t="str">
        <f t="shared" si="16"/>
        <v/>
      </c>
      <c r="AG108" s="28" t="str">
        <f t="shared" si="17"/>
        <v/>
      </c>
      <c r="AH108" s="34" t="str">
        <f t="shared" si="18"/>
        <v xml:space="preserve">Bovins d'élevage : </v>
      </c>
    </row>
    <row r="109" spans="1:38" x14ac:dyDescent="0.25">
      <c r="A109" s="48" t="s">
        <v>187</v>
      </c>
      <c r="B109" s="53"/>
      <c r="C109" s="48"/>
      <c r="D109" s="50"/>
      <c r="E109" s="48"/>
      <c r="F109" s="50"/>
      <c r="G109" s="50"/>
      <c r="H109" s="50"/>
      <c r="I109" s="50"/>
      <c r="J109" s="50"/>
      <c r="K109" s="48"/>
      <c r="L109" s="50"/>
      <c r="M109" s="51"/>
      <c r="N109" s="50"/>
      <c r="S109" s="33" t="str">
        <f>IF(ISERROR(VLOOKUP(D109,$D$11:D108,1,FALSE)),"","o")</f>
        <v/>
      </c>
      <c r="T109" s="33" t="str">
        <f>IF(ISERROR(VLOOKUP(D109,D110:$D$159,1,FALSE)),"","o")</f>
        <v/>
      </c>
      <c r="U109" s="33" t="str">
        <f t="shared" si="9"/>
        <v/>
      </c>
      <c r="V109" s="33" t="str">
        <f>IF(ISERROR(VLOOKUP(L109,L$94:L108,1,FALSE)),"","o")</f>
        <v/>
      </c>
      <c r="W109" s="33" t="str">
        <f>IF(ISERROR(VLOOKUP(L109,L110:L$159,1,FALSE)),"","o")</f>
        <v/>
      </c>
      <c r="X109" s="33" t="str">
        <f t="shared" si="14"/>
        <v/>
      </c>
      <c r="Z109" s="33" t="str">
        <f>IF(ISERROR(VLOOKUP(N109,N$94:N108,1,FALSE)),"","o")</f>
        <v/>
      </c>
      <c r="AA109" s="33" t="str">
        <f>IF(ISERROR(VLOOKUP(N109,N110:PS$158,1,FALSE)),"","o")</f>
        <v/>
      </c>
      <c r="AB109" s="33" t="str">
        <f t="shared" si="10"/>
        <v/>
      </c>
      <c r="AE109" s="32" t="str">
        <f t="shared" si="15"/>
        <v/>
      </c>
      <c r="AF109" s="28" t="str">
        <f t="shared" si="16"/>
        <v/>
      </c>
      <c r="AG109" s="28" t="str">
        <f t="shared" si="17"/>
        <v/>
      </c>
      <c r="AH109" s="34" t="str">
        <f t="shared" si="18"/>
        <v xml:space="preserve">Chevaux : </v>
      </c>
    </row>
    <row r="110" spans="1:38" x14ac:dyDescent="0.25">
      <c r="A110" s="48" t="s">
        <v>191</v>
      </c>
      <c r="B110" s="53"/>
      <c r="C110" s="48"/>
      <c r="D110" s="50"/>
      <c r="E110" s="48"/>
      <c r="F110" s="50"/>
      <c r="G110" s="50"/>
      <c r="H110" s="50"/>
      <c r="I110" s="50"/>
      <c r="J110" s="50"/>
      <c r="K110" s="48"/>
      <c r="L110" s="50"/>
      <c r="M110" s="51"/>
      <c r="N110" s="50"/>
      <c r="S110" s="33" t="str">
        <f>IF(ISERROR(VLOOKUP(D110,$D$11:D109,1,FALSE)),"","o")</f>
        <v/>
      </c>
      <c r="T110" s="33" t="str">
        <f>IF(ISERROR(VLOOKUP(D110,D111:$D$159,1,FALSE)),"","o")</f>
        <v/>
      </c>
      <c r="U110" s="33" t="str">
        <f t="shared" si="9"/>
        <v/>
      </c>
      <c r="V110" s="33" t="str">
        <f>IF(ISERROR(VLOOKUP(L110,L$94:L109,1,FALSE)),"","o")</f>
        <v/>
      </c>
      <c r="W110" s="33" t="str">
        <f>IF(ISERROR(VLOOKUP(L110,L111:L$159,1,FALSE)),"","o")</f>
        <v/>
      </c>
      <c r="X110" s="33" t="str">
        <f t="shared" si="14"/>
        <v/>
      </c>
      <c r="Z110" s="33" t="str">
        <f>IF(ISERROR(VLOOKUP(N110,N$94:N109,1,FALSE)),"","o")</f>
        <v/>
      </c>
      <c r="AA110" s="33" t="str">
        <f>IF(ISERROR(VLOOKUP(N110,N111:PS$158,1,FALSE)),"","o")</f>
        <v/>
      </c>
      <c r="AB110" s="33" t="str">
        <f t="shared" si="10"/>
        <v/>
      </c>
      <c r="AE110" s="32" t="str">
        <f t="shared" si="15"/>
        <v/>
      </c>
      <c r="AF110" s="28" t="str">
        <f t="shared" si="16"/>
        <v/>
      </c>
      <c r="AG110" s="28" t="str">
        <f t="shared" si="17"/>
        <v/>
      </c>
      <c r="AH110" s="34" t="str">
        <f t="shared" si="18"/>
        <v xml:space="preserve">Herbages : </v>
      </c>
    </row>
    <row r="111" spans="1:38" x14ac:dyDescent="0.25">
      <c r="A111" s="48" t="s">
        <v>192</v>
      </c>
      <c r="B111" s="53"/>
      <c r="C111" s="48"/>
      <c r="D111" s="50"/>
      <c r="E111" s="48"/>
      <c r="F111" s="50"/>
      <c r="G111" s="50"/>
      <c r="H111" s="50"/>
      <c r="I111" s="50"/>
      <c r="J111" s="50"/>
      <c r="K111" s="48"/>
      <c r="L111" s="50"/>
      <c r="M111" s="51"/>
      <c r="N111" s="50"/>
      <c r="S111" s="33" t="str">
        <f>IF(ISERROR(VLOOKUP(D111,$D$11:D110,1,FALSE)),"","o")</f>
        <v/>
      </c>
      <c r="T111" s="33" t="str">
        <f>IF(ISERROR(VLOOKUP(D111,D112:$D$159,1,FALSE)),"","o")</f>
        <v/>
      </c>
      <c r="U111" s="33" t="str">
        <f t="shared" si="9"/>
        <v/>
      </c>
      <c r="V111" s="33" t="str">
        <f>IF(ISERROR(VLOOKUP(L111,L$94:L110,1,FALSE)),"","o")</f>
        <v/>
      </c>
      <c r="W111" s="33" t="str">
        <f>IF(ISERROR(VLOOKUP(L111,L112:L$159,1,FALSE)),"","o")</f>
        <v/>
      </c>
      <c r="X111" s="33" t="str">
        <f t="shared" si="14"/>
        <v/>
      </c>
      <c r="Z111" s="33" t="str">
        <f>IF(ISERROR(VLOOKUP(N111,N$94:N110,1,FALSE)),"","o")</f>
        <v/>
      </c>
      <c r="AA111" s="33" t="str">
        <f>IF(ISERROR(VLOOKUP(N111,N112:PS$158,1,FALSE)),"","o")</f>
        <v/>
      </c>
      <c r="AB111" s="33" t="str">
        <f t="shared" si="10"/>
        <v/>
      </c>
      <c r="AE111" s="32" t="str">
        <f t="shared" si="15"/>
        <v/>
      </c>
      <c r="AF111" s="28" t="str">
        <f t="shared" si="16"/>
        <v/>
      </c>
      <c r="AG111" s="28" t="str">
        <f t="shared" si="17"/>
        <v/>
      </c>
      <c r="AH111" s="34" t="str">
        <f t="shared" si="18"/>
        <v xml:space="preserve">Céréales : </v>
      </c>
    </row>
    <row r="112" spans="1:38" x14ac:dyDescent="0.25">
      <c r="A112" s="48" t="s">
        <v>194</v>
      </c>
      <c r="B112" s="53"/>
      <c r="C112" s="48"/>
      <c r="D112" s="50"/>
      <c r="E112" s="48"/>
      <c r="F112" s="50"/>
      <c r="G112" s="50"/>
      <c r="H112" s="50"/>
      <c r="I112" s="50"/>
      <c r="J112" s="50"/>
      <c r="K112" s="48"/>
      <c r="L112" s="50"/>
      <c r="M112" s="51"/>
      <c r="N112" s="50"/>
      <c r="S112" s="33" t="str">
        <f>IF(ISERROR(VLOOKUP(D112,$D$11:D111,1,FALSE)),"","o")</f>
        <v/>
      </c>
      <c r="T112" s="33" t="str">
        <f>IF(ISERROR(VLOOKUP(D112,D113:$D$159,1,FALSE)),"","o")</f>
        <v/>
      </c>
      <c r="U112" s="33" t="str">
        <f t="shared" si="9"/>
        <v/>
      </c>
      <c r="V112" s="33" t="str">
        <f>IF(ISERROR(VLOOKUP(L112,L$94:L111,1,FALSE)),"","o")</f>
        <v/>
      </c>
      <c r="W112" s="33" t="str">
        <f>IF(ISERROR(VLOOKUP(L112,L113:L$159,1,FALSE)),"","o")</f>
        <v/>
      </c>
      <c r="X112" s="33" t="str">
        <f t="shared" si="14"/>
        <v/>
      </c>
      <c r="Z112" s="33" t="str">
        <f>IF(ISERROR(VLOOKUP(N112,N$94:N111,1,FALSE)),"","o")</f>
        <v/>
      </c>
      <c r="AA112" s="33" t="str">
        <f>IF(ISERROR(VLOOKUP(N112,N113:PS$158,1,FALSE)),"","o")</f>
        <v/>
      </c>
      <c r="AB112" s="33" t="str">
        <f t="shared" si="10"/>
        <v/>
      </c>
      <c r="AE112" s="32" t="str">
        <f t="shared" si="15"/>
        <v/>
      </c>
      <c r="AF112" s="28" t="str">
        <f t="shared" si="16"/>
        <v/>
      </c>
      <c r="AG112" s="28" t="str">
        <f t="shared" si="17"/>
        <v/>
      </c>
      <c r="AH112" s="34" t="str">
        <f t="shared" si="18"/>
        <v xml:space="preserve">Maïs : </v>
      </c>
    </row>
    <row r="113" spans="1:34" x14ac:dyDescent="0.25">
      <c r="A113" s="48" t="s">
        <v>193</v>
      </c>
      <c r="B113" s="53"/>
      <c r="C113" s="48"/>
      <c r="D113" s="50"/>
      <c r="E113" s="48"/>
      <c r="F113" s="50"/>
      <c r="G113" s="50"/>
      <c r="H113" s="50"/>
      <c r="I113" s="50"/>
      <c r="J113" s="50"/>
      <c r="K113" s="48"/>
      <c r="L113" s="50"/>
      <c r="M113" s="51"/>
      <c r="N113" s="50"/>
      <c r="S113" s="33" t="str">
        <f>IF(ISERROR(VLOOKUP(D113,$D$11:D112,1,FALSE)),"","o")</f>
        <v/>
      </c>
      <c r="T113" s="33" t="str">
        <f>IF(ISERROR(VLOOKUP(D113,D114:$D$159,1,FALSE)),"","o")</f>
        <v/>
      </c>
      <c r="U113" s="33" t="str">
        <f t="shared" si="9"/>
        <v/>
      </c>
      <c r="V113" s="33" t="str">
        <f>IF(ISERROR(VLOOKUP(L113,L$94:L112,1,FALSE)),"","o")</f>
        <v/>
      </c>
      <c r="W113" s="33" t="str">
        <f>IF(ISERROR(VLOOKUP(L113,L114:L$159,1,FALSE)),"","o")</f>
        <v/>
      </c>
      <c r="X113" s="33" t="str">
        <f t="shared" si="14"/>
        <v/>
      </c>
      <c r="Z113" s="33" t="str">
        <f>IF(ISERROR(VLOOKUP(N113,N$94:N112,1,FALSE)),"","o")</f>
        <v/>
      </c>
      <c r="AA113" s="33" t="str">
        <f>IF(ISERROR(VLOOKUP(N113,N114:PS$158,1,FALSE)),"","o")</f>
        <v/>
      </c>
      <c r="AB113" s="33" t="str">
        <f t="shared" si="10"/>
        <v/>
      </c>
      <c r="AE113" s="32" t="str">
        <f t="shared" si="15"/>
        <v/>
      </c>
      <c r="AF113" s="28" t="str">
        <f t="shared" si="16"/>
        <v/>
      </c>
      <c r="AG113" s="28" t="str">
        <f t="shared" si="17"/>
        <v/>
      </c>
      <c r="AH113" s="34" t="str">
        <f t="shared" si="18"/>
        <v xml:space="preserve">Betteraves : </v>
      </c>
    </row>
    <row r="114" spans="1:34" x14ac:dyDescent="0.25">
      <c r="A114" s="52"/>
      <c r="B114" s="53"/>
      <c r="C114" s="48"/>
      <c r="D114" s="50"/>
      <c r="E114" s="48"/>
      <c r="F114" s="50"/>
      <c r="G114" s="50"/>
      <c r="H114" s="50"/>
      <c r="I114" s="50"/>
      <c r="J114" s="50"/>
      <c r="K114" s="48"/>
      <c r="L114" s="50"/>
      <c r="M114" s="51"/>
      <c r="N114" s="50"/>
      <c r="S114" s="33" t="str">
        <f>IF(ISERROR(VLOOKUP(D114,$D$11:D113,1,FALSE)),"","o")</f>
        <v/>
      </c>
      <c r="T114" s="33" t="str">
        <f>IF(ISERROR(VLOOKUP(D114,D115:$D$159,1,FALSE)),"","o")</f>
        <v/>
      </c>
      <c r="U114" s="33" t="str">
        <f t="shared" si="9"/>
        <v/>
      </c>
      <c r="V114" s="33" t="str">
        <f>IF(ISERROR(VLOOKUP(L114,L$94:L113,1,FALSE)),"","o")</f>
        <v/>
      </c>
      <c r="W114" s="33" t="str">
        <f>IF(ISERROR(VLOOKUP(L114,L115:L$159,1,FALSE)),"","o")</f>
        <v/>
      </c>
      <c r="X114" s="33" t="str">
        <f t="shared" si="14"/>
        <v/>
      </c>
      <c r="Z114" s="33" t="str">
        <f>IF(ISERROR(VLOOKUP(N114,N$94:N113,1,FALSE)),"","o")</f>
        <v/>
      </c>
      <c r="AA114" s="33" t="str">
        <f>IF(ISERROR(VLOOKUP(N114,N115:PS$158,1,FALSE)),"","o")</f>
        <v/>
      </c>
      <c r="AB114" s="33" t="str">
        <f t="shared" si="10"/>
        <v/>
      </c>
      <c r="AE114" s="32" t="str">
        <f t="shared" si="15"/>
        <v/>
      </c>
      <c r="AF114" s="28" t="str">
        <f t="shared" si="16"/>
        <v/>
      </c>
      <c r="AG114" s="28" t="str">
        <f t="shared" si="17"/>
        <v/>
      </c>
      <c r="AH114" s="34" t="str">
        <f t="shared" si="18"/>
        <v xml:space="preserve"> </v>
      </c>
    </row>
    <row r="115" spans="1:34" x14ac:dyDescent="0.25">
      <c r="A115" s="52"/>
      <c r="B115" s="53"/>
      <c r="C115" s="48"/>
      <c r="D115" s="50"/>
      <c r="E115" s="48"/>
      <c r="F115" s="50"/>
      <c r="G115" s="50"/>
      <c r="H115" s="50"/>
      <c r="I115" s="50"/>
      <c r="J115" s="50"/>
      <c r="K115" s="48"/>
      <c r="L115" s="50"/>
      <c r="M115" s="51"/>
      <c r="N115" s="50"/>
      <c r="S115" s="33" t="str">
        <f>IF(ISERROR(VLOOKUP(D115,$D$11:D114,1,FALSE)),"","o")</f>
        <v/>
      </c>
      <c r="T115" s="33" t="str">
        <f>IF(ISERROR(VLOOKUP(D115,D116:$D$159,1,FALSE)),"","o")</f>
        <v/>
      </c>
      <c r="U115" s="33" t="str">
        <f t="shared" si="9"/>
        <v/>
      </c>
      <c r="V115" s="33" t="str">
        <f>IF(ISERROR(VLOOKUP(L115,L$94:L114,1,FALSE)),"","o")</f>
        <v/>
      </c>
      <c r="W115" s="33" t="str">
        <f>IF(ISERROR(VLOOKUP(L115,L116:L$159,1,FALSE)),"","o")</f>
        <v/>
      </c>
      <c r="X115" s="33" t="str">
        <f t="shared" si="14"/>
        <v/>
      </c>
      <c r="Z115" s="33" t="str">
        <f>IF(ISERROR(VLOOKUP(N115,N$94:N114,1,FALSE)),"","o")</f>
        <v/>
      </c>
      <c r="AA115" s="33" t="str">
        <f>IF(ISERROR(VLOOKUP(N115,N116:PS$158,1,FALSE)),"","o")</f>
        <v/>
      </c>
      <c r="AB115" s="33" t="str">
        <f t="shared" si="10"/>
        <v/>
      </c>
      <c r="AE115" s="32" t="str">
        <f t="shared" si="15"/>
        <v/>
      </c>
      <c r="AF115" s="28" t="str">
        <f t="shared" si="16"/>
        <v/>
      </c>
      <c r="AG115" s="28" t="str">
        <f t="shared" si="17"/>
        <v/>
      </c>
      <c r="AH115" s="34" t="str">
        <f t="shared" si="18"/>
        <v xml:space="preserve"> </v>
      </c>
    </row>
    <row r="116" spans="1:34" x14ac:dyDescent="0.25">
      <c r="A116" s="52"/>
      <c r="B116" s="53"/>
      <c r="C116" s="48"/>
      <c r="D116" s="50"/>
      <c r="E116" s="48"/>
      <c r="F116" s="50"/>
      <c r="G116" s="50"/>
      <c r="H116" s="50"/>
      <c r="I116" s="50"/>
      <c r="J116" s="50"/>
      <c r="K116" s="48"/>
      <c r="L116" s="50"/>
      <c r="M116" s="51"/>
      <c r="N116" s="50"/>
      <c r="S116" s="33" t="str">
        <f>IF(ISERROR(VLOOKUP(D116,$D$11:D115,1,FALSE)),"","o")</f>
        <v/>
      </c>
      <c r="T116" s="33" t="str">
        <f>IF(ISERROR(VLOOKUP(D116,D117:$D$159,1,FALSE)),"","o")</f>
        <v/>
      </c>
      <c r="U116" s="33" t="str">
        <f t="shared" si="9"/>
        <v/>
      </c>
      <c r="V116" s="33" t="str">
        <f>IF(ISERROR(VLOOKUP(L116,L$94:L115,1,FALSE)),"","o")</f>
        <v/>
      </c>
      <c r="W116" s="33" t="str">
        <f>IF(ISERROR(VLOOKUP(L116,L117:L$159,1,FALSE)),"","o")</f>
        <v/>
      </c>
      <c r="X116" s="33" t="str">
        <f t="shared" si="14"/>
        <v/>
      </c>
      <c r="Z116" s="33" t="str">
        <f>IF(ISERROR(VLOOKUP(N116,N$94:N115,1,FALSE)),"","o")</f>
        <v/>
      </c>
      <c r="AA116" s="33" t="str">
        <f>IF(ISERROR(VLOOKUP(N116,N117:PS$158,1,FALSE)),"","o")</f>
        <v/>
      </c>
      <c r="AB116" s="33" t="str">
        <f t="shared" si="10"/>
        <v/>
      </c>
      <c r="AE116" s="32" t="str">
        <f t="shared" si="15"/>
        <v/>
      </c>
      <c r="AF116" s="28" t="str">
        <f t="shared" si="16"/>
        <v/>
      </c>
      <c r="AG116" s="28" t="str">
        <f t="shared" si="17"/>
        <v/>
      </c>
      <c r="AH116" s="34" t="str">
        <f t="shared" si="18"/>
        <v xml:space="preserve"> </v>
      </c>
    </row>
    <row r="117" spans="1:34" x14ac:dyDescent="0.25">
      <c r="A117" s="47" t="s">
        <v>195</v>
      </c>
      <c r="B117" s="48"/>
      <c r="C117" s="48"/>
      <c r="D117" s="51"/>
      <c r="E117" s="48"/>
      <c r="F117" s="48"/>
      <c r="G117" s="48"/>
      <c r="H117" s="48"/>
      <c r="I117" s="48"/>
      <c r="J117" s="48"/>
      <c r="K117" s="48"/>
      <c r="L117" s="51"/>
      <c r="M117" s="51"/>
      <c r="N117" s="51"/>
      <c r="S117" s="33" t="str">
        <f>IF(ISERROR(VLOOKUP(D117,$D$11:D116,1,FALSE)),"","o")</f>
        <v/>
      </c>
      <c r="T117" s="33" t="str">
        <f>IF(ISERROR(VLOOKUP(D117,D118:$D$159,1,FALSE)),"","o")</f>
        <v/>
      </c>
      <c r="U117" s="33" t="str">
        <f t="shared" si="9"/>
        <v/>
      </c>
      <c r="V117" s="33" t="str">
        <f>IF(ISERROR(VLOOKUP(L117,L$94:L116,1,FALSE)),"","o")</f>
        <v/>
      </c>
      <c r="W117" s="33" t="str">
        <f>IF(ISERROR(VLOOKUP(L117,L118:L$159,1,FALSE)),"","o")</f>
        <v/>
      </c>
      <c r="X117" s="33" t="str">
        <f t="shared" si="14"/>
        <v/>
      </c>
      <c r="Z117" s="33" t="str">
        <f>IF(ISERROR(VLOOKUP(N117,N$94:N116,1,FALSE)),"","o")</f>
        <v/>
      </c>
      <c r="AA117" s="33" t="str">
        <f>IF(ISERROR(VLOOKUP(N117,N118:PS$158,1,FALSE)),"","o")</f>
        <v/>
      </c>
      <c r="AB117" s="33" t="str">
        <f t="shared" si="10"/>
        <v/>
      </c>
      <c r="AE117" s="32" t="str">
        <f t="shared" si="15"/>
        <v/>
      </c>
      <c r="AF117" s="28" t="str">
        <f t="shared" si="16"/>
        <v/>
      </c>
      <c r="AG117" s="28" t="str">
        <f t="shared" si="17"/>
        <v/>
      </c>
      <c r="AH117" s="34"/>
    </row>
    <row r="118" spans="1:34" x14ac:dyDescent="0.25">
      <c r="A118" s="48" t="s">
        <v>153</v>
      </c>
      <c r="B118" s="53"/>
      <c r="C118" s="48"/>
      <c r="D118" s="50"/>
      <c r="E118" s="48"/>
      <c r="F118" s="50"/>
      <c r="G118" s="50"/>
      <c r="H118" s="50"/>
      <c r="I118" s="50"/>
      <c r="J118" s="50"/>
      <c r="K118" s="48"/>
      <c r="L118" s="50"/>
      <c r="M118" s="51"/>
      <c r="N118" s="50"/>
      <c r="S118" s="33" t="str">
        <f>IF(ISERROR(VLOOKUP(D118,$D$11:D117,1,FALSE)),"","o")</f>
        <v/>
      </c>
      <c r="T118" s="33" t="str">
        <f>IF(ISERROR(VLOOKUP(D118,D119:$D$159,1,FALSE)),"","o")</f>
        <v/>
      </c>
      <c r="U118" s="33" t="str">
        <f t="shared" si="9"/>
        <v/>
      </c>
      <c r="V118" s="33" t="str">
        <f>IF(ISERROR(VLOOKUP(L118,L$94:L117,1,FALSE)),"","o")</f>
        <v/>
      </c>
      <c r="W118" s="33" t="str">
        <f>IF(ISERROR(VLOOKUP(L118,L119:L$159,1,FALSE)),"","o")</f>
        <v/>
      </c>
      <c r="X118" s="33" t="str">
        <f t="shared" si="14"/>
        <v/>
      </c>
      <c r="Z118" s="33" t="str">
        <f>IF(ISERROR(VLOOKUP(N118,N$94:N117,1,FALSE)),"","o")</f>
        <v/>
      </c>
      <c r="AA118" s="33" t="str">
        <f>IF(ISERROR(VLOOKUP(N118,N119:PS$158,1,FALSE)),"","o")</f>
        <v/>
      </c>
      <c r="AB118" s="33" t="str">
        <f t="shared" si="10"/>
        <v/>
      </c>
      <c r="AE118" s="32" t="str">
        <f t="shared" si="15"/>
        <v/>
      </c>
      <c r="AF118" s="28" t="str">
        <f t="shared" si="16"/>
        <v/>
      </c>
      <c r="AG118" s="28" t="str">
        <f t="shared" si="17"/>
        <v/>
      </c>
      <c r="AH118" s="34" t="str">
        <f t="shared" ref="AH118:AH128" si="19">CONCATENATE(A118," ",B118)</f>
        <v xml:space="preserve">Organisation du travail : </v>
      </c>
    </row>
    <row r="119" spans="1:34" x14ac:dyDescent="0.25">
      <c r="A119" s="48" t="s">
        <v>204</v>
      </c>
      <c r="B119" s="53"/>
      <c r="C119" s="48"/>
      <c r="D119" s="50"/>
      <c r="E119" s="48"/>
      <c r="F119" s="50"/>
      <c r="G119" s="50"/>
      <c r="H119" s="50"/>
      <c r="I119" s="50"/>
      <c r="J119" s="50"/>
      <c r="K119" s="48"/>
      <c r="L119" s="50"/>
      <c r="M119" s="51"/>
      <c r="N119" s="50"/>
      <c r="S119" s="33" t="str">
        <f>IF(ISERROR(VLOOKUP(D119,$D$11:D118,1,FALSE)),"","o")</f>
        <v/>
      </c>
      <c r="T119" s="33" t="str">
        <f>IF(ISERROR(VLOOKUP(D119,D120:$D$159,1,FALSE)),"","o")</f>
        <v/>
      </c>
      <c r="U119" s="33" t="str">
        <f t="shared" si="9"/>
        <v/>
      </c>
      <c r="V119" s="33" t="str">
        <f>IF(ISERROR(VLOOKUP(L119,L$94:L118,1,FALSE)),"","o")</f>
        <v/>
      </c>
      <c r="W119" s="33" t="str">
        <f>IF(ISERROR(VLOOKUP(L119,L120:L$159,1,FALSE)),"","o")</f>
        <v/>
      </c>
      <c r="X119" s="33" t="str">
        <f t="shared" si="14"/>
        <v/>
      </c>
      <c r="Z119" s="33" t="str">
        <f>IF(ISERROR(VLOOKUP(N119,N$94:N118,1,FALSE)),"","o")</f>
        <v/>
      </c>
      <c r="AA119" s="33" t="str">
        <f>IF(ISERROR(VLOOKUP(N119,N120:PS$158,1,FALSE)),"","o")</f>
        <v/>
      </c>
      <c r="AB119" s="33" t="str">
        <f t="shared" si="10"/>
        <v/>
      </c>
      <c r="AE119" s="32" t="str">
        <f t="shared" si="15"/>
        <v/>
      </c>
      <c r="AF119" s="28" t="str">
        <f t="shared" si="16"/>
        <v/>
      </c>
      <c r="AG119" s="28" t="str">
        <f t="shared" si="17"/>
        <v/>
      </c>
      <c r="AH119" s="34" t="str">
        <f t="shared" si="19"/>
        <v xml:space="preserve">Conduite de personnel : </v>
      </c>
    </row>
    <row r="120" spans="1:34" x14ac:dyDescent="0.25">
      <c r="A120" s="48" t="s">
        <v>196</v>
      </c>
      <c r="B120" s="53"/>
      <c r="C120" s="48"/>
      <c r="D120" s="50"/>
      <c r="E120" s="48"/>
      <c r="F120" s="50"/>
      <c r="G120" s="50"/>
      <c r="H120" s="50"/>
      <c r="I120" s="50"/>
      <c r="J120" s="50"/>
      <c r="K120" s="48"/>
      <c r="L120" s="50"/>
      <c r="M120" s="51"/>
      <c r="N120" s="50"/>
      <c r="S120" s="33" t="str">
        <f>IF(ISERROR(VLOOKUP(D120,$D$11:D119,1,FALSE)),"","o")</f>
        <v/>
      </c>
      <c r="T120" s="33" t="str">
        <f>IF(ISERROR(VLOOKUP(D120,D121:$D$159,1,FALSE)),"","o")</f>
        <v/>
      </c>
      <c r="U120" s="33" t="str">
        <f t="shared" si="9"/>
        <v/>
      </c>
      <c r="V120" s="33" t="str">
        <f>IF(ISERROR(VLOOKUP(L120,L$94:L119,1,FALSE)),"","o")</f>
        <v/>
      </c>
      <c r="W120" s="33" t="str">
        <f>IF(ISERROR(VLOOKUP(L120,L121:L$159,1,FALSE)),"","o")</f>
        <v/>
      </c>
      <c r="X120" s="33" t="str">
        <f t="shared" si="14"/>
        <v/>
      </c>
      <c r="Z120" s="33" t="str">
        <f>IF(ISERROR(VLOOKUP(N120,N$94:N119,1,FALSE)),"","o")</f>
        <v/>
      </c>
      <c r="AA120" s="33" t="str">
        <f>IF(ISERROR(VLOOKUP(N120,N121:PS$158,1,FALSE)),"","o")</f>
        <v/>
      </c>
      <c r="AB120" s="33" t="str">
        <f t="shared" si="10"/>
        <v/>
      </c>
      <c r="AE120" s="32" t="str">
        <f t="shared" si="15"/>
        <v/>
      </c>
      <c r="AF120" s="28" t="str">
        <f t="shared" si="16"/>
        <v/>
      </c>
      <c r="AG120" s="28" t="str">
        <f t="shared" si="17"/>
        <v/>
      </c>
      <c r="AH120" s="34" t="str">
        <f t="shared" si="19"/>
        <v xml:space="preserve">Tenue des comptes : </v>
      </c>
    </row>
    <row r="121" spans="1:34" x14ac:dyDescent="0.25">
      <c r="A121" s="48" t="s">
        <v>197</v>
      </c>
      <c r="B121" s="53"/>
      <c r="C121" s="48"/>
      <c r="D121" s="50"/>
      <c r="E121" s="48"/>
      <c r="F121" s="50"/>
      <c r="G121" s="50"/>
      <c r="H121" s="50"/>
      <c r="I121" s="50"/>
      <c r="J121" s="50"/>
      <c r="K121" s="48"/>
      <c r="L121" s="50"/>
      <c r="M121" s="51"/>
      <c r="N121" s="50"/>
      <c r="S121" s="33" t="str">
        <f>IF(ISERROR(VLOOKUP(D121,$D$11:D120,1,FALSE)),"","o")</f>
        <v/>
      </c>
      <c r="T121" s="33" t="str">
        <f>IF(ISERROR(VLOOKUP(D121,D122:$D$159,1,FALSE)),"","o")</f>
        <v/>
      </c>
      <c r="U121" s="33" t="str">
        <f t="shared" si="9"/>
        <v/>
      </c>
      <c r="V121" s="33" t="str">
        <f>IF(ISERROR(VLOOKUP(L121,L$94:L120,1,FALSE)),"","o")</f>
        <v/>
      </c>
      <c r="W121" s="33" t="str">
        <f>IF(ISERROR(VLOOKUP(L121,L122:L$159,1,FALSE)),"","o")</f>
        <v/>
      </c>
      <c r="X121" s="33" t="str">
        <f t="shared" si="14"/>
        <v/>
      </c>
      <c r="Z121" s="33" t="str">
        <f>IF(ISERROR(VLOOKUP(N121,N$94:N120,1,FALSE)),"","o")</f>
        <v/>
      </c>
      <c r="AA121" s="33" t="str">
        <f>IF(ISERROR(VLOOKUP(N121,N122:PS$158,1,FALSE)),"","o")</f>
        <v/>
      </c>
      <c r="AB121" s="33" t="str">
        <f t="shared" si="10"/>
        <v/>
      </c>
      <c r="AE121" s="32" t="str">
        <f t="shared" si="15"/>
        <v/>
      </c>
      <c r="AF121" s="28" t="str">
        <f t="shared" si="16"/>
        <v/>
      </c>
      <c r="AG121" s="28" t="str">
        <f t="shared" si="17"/>
        <v/>
      </c>
      <c r="AH121" s="34" t="str">
        <f t="shared" si="19"/>
        <v xml:space="preserve">Analyse de la comptabilité : </v>
      </c>
    </row>
    <row r="122" spans="1:34" x14ac:dyDescent="0.25">
      <c r="A122" s="48" t="s">
        <v>198</v>
      </c>
      <c r="B122" s="53"/>
      <c r="C122" s="48"/>
      <c r="D122" s="50"/>
      <c r="E122" s="48"/>
      <c r="F122" s="50"/>
      <c r="G122" s="50"/>
      <c r="H122" s="50"/>
      <c r="I122" s="50"/>
      <c r="J122" s="50"/>
      <c r="K122" s="48"/>
      <c r="L122" s="50"/>
      <c r="M122" s="51"/>
      <c r="N122" s="50"/>
      <c r="S122" s="33" t="str">
        <f>IF(ISERROR(VLOOKUP(D122,$D$11:D121,1,FALSE)),"","o")</f>
        <v/>
      </c>
      <c r="T122" s="33" t="str">
        <f>IF(ISERROR(VLOOKUP(D122,D123:$D$159,1,FALSE)),"","o")</f>
        <v/>
      </c>
      <c r="U122" s="33" t="str">
        <f t="shared" si="9"/>
        <v/>
      </c>
      <c r="V122" s="33" t="str">
        <f>IF(ISERROR(VLOOKUP(L122,L$94:L121,1,FALSE)),"","o")</f>
        <v/>
      </c>
      <c r="W122" s="33" t="str">
        <f>IF(ISERROR(VLOOKUP(L122,L123:L$159,1,FALSE)),"","o")</f>
        <v/>
      </c>
      <c r="X122" s="33" t="str">
        <f t="shared" si="14"/>
        <v/>
      </c>
      <c r="Z122" s="33" t="str">
        <f>IF(ISERROR(VLOOKUP(N122,N$94:N121,1,FALSE)),"","o")</f>
        <v/>
      </c>
      <c r="AA122" s="33" t="str">
        <f>IF(ISERROR(VLOOKUP(N122,N123:PS$158,1,FALSE)),"","o")</f>
        <v/>
      </c>
      <c r="AB122" s="33" t="str">
        <f t="shared" si="10"/>
        <v/>
      </c>
      <c r="AE122" s="32" t="str">
        <f t="shared" si="15"/>
        <v/>
      </c>
      <c r="AF122" s="28" t="str">
        <f t="shared" si="16"/>
        <v/>
      </c>
      <c r="AG122" s="28" t="str">
        <f t="shared" si="17"/>
        <v/>
      </c>
      <c r="AH122" s="34" t="str">
        <f t="shared" si="19"/>
        <v xml:space="preserve">Entretien du parc machines : </v>
      </c>
    </row>
    <row r="123" spans="1:34" x14ac:dyDescent="0.25">
      <c r="A123" s="48" t="s">
        <v>199</v>
      </c>
      <c r="B123" s="53"/>
      <c r="C123" s="48"/>
      <c r="D123" s="50"/>
      <c r="E123" s="48"/>
      <c r="F123" s="50"/>
      <c r="G123" s="50"/>
      <c r="H123" s="50"/>
      <c r="I123" s="50"/>
      <c r="J123" s="50"/>
      <c r="K123" s="48"/>
      <c r="L123" s="50"/>
      <c r="M123" s="51"/>
      <c r="N123" s="50"/>
      <c r="S123" s="33" t="str">
        <f>IF(ISERROR(VLOOKUP(D123,$D$11:D122,1,FALSE)),"","o")</f>
        <v/>
      </c>
      <c r="T123" s="33" t="str">
        <f>IF(ISERROR(VLOOKUP(D123,D124:$D$159,1,FALSE)),"","o")</f>
        <v/>
      </c>
      <c r="U123" s="33" t="str">
        <f t="shared" si="9"/>
        <v/>
      </c>
      <c r="V123" s="33" t="str">
        <f>IF(ISERROR(VLOOKUP(L123,L$94:L122,1,FALSE)),"","o")</f>
        <v/>
      </c>
      <c r="W123" s="33" t="str">
        <f>IF(ISERROR(VLOOKUP(L123,L124:L$159,1,FALSE)),"","o")</f>
        <v/>
      </c>
      <c r="X123" s="33" t="str">
        <f t="shared" si="14"/>
        <v/>
      </c>
      <c r="Z123" s="33" t="str">
        <f>IF(ISERROR(VLOOKUP(N123,N$94:N122,1,FALSE)),"","o")</f>
        <v/>
      </c>
      <c r="AA123" s="33" t="str">
        <f>IF(ISERROR(VLOOKUP(N123,N124:PS$158,1,FALSE)),"","o")</f>
        <v/>
      </c>
      <c r="AB123" s="33" t="str">
        <f t="shared" si="10"/>
        <v/>
      </c>
      <c r="AE123" s="32" t="str">
        <f t="shared" si="15"/>
        <v/>
      </c>
      <c r="AF123" s="28" t="str">
        <f t="shared" si="16"/>
        <v/>
      </c>
      <c r="AG123" s="28" t="str">
        <f t="shared" si="17"/>
        <v/>
      </c>
      <c r="AH123" s="34" t="str">
        <f t="shared" si="19"/>
        <v xml:space="preserve">Entretien des bâtiments : </v>
      </c>
    </row>
    <row r="124" spans="1:34" x14ac:dyDescent="0.25">
      <c r="A124" s="48" t="s">
        <v>205</v>
      </c>
      <c r="B124" s="53"/>
      <c r="C124" s="48"/>
      <c r="D124" s="50"/>
      <c r="E124" s="48"/>
      <c r="F124" s="50"/>
      <c r="G124" s="50"/>
      <c r="H124" s="50"/>
      <c r="I124" s="50"/>
      <c r="J124" s="50"/>
      <c r="K124" s="48"/>
      <c r="L124" s="50"/>
      <c r="M124" s="51"/>
      <c r="N124" s="50"/>
      <c r="S124" s="33" t="str">
        <f>IF(ISERROR(VLOOKUP(D124,$D$11:D123,1,FALSE)),"","o")</f>
        <v/>
      </c>
      <c r="T124" s="33" t="str">
        <f>IF(ISERROR(VLOOKUP(D124,D125:$D$159,1,FALSE)),"","o")</f>
        <v/>
      </c>
      <c r="U124" s="33" t="str">
        <f t="shared" si="9"/>
        <v/>
      </c>
      <c r="V124" s="33" t="str">
        <f>IF(ISERROR(VLOOKUP(L124,L$94:L123,1,FALSE)),"","o")</f>
        <v/>
      </c>
      <c r="W124" s="33" t="str">
        <f>IF(ISERROR(VLOOKUP(L124,L125:L$159,1,FALSE)),"","o")</f>
        <v/>
      </c>
      <c r="X124" s="33" t="str">
        <f t="shared" si="14"/>
        <v/>
      </c>
      <c r="Z124" s="33" t="str">
        <f>IF(ISERROR(VLOOKUP(N124,N$94:N123,1,FALSE)),"","o")</f>
        <v/>
      </c>
      <c r="AA124" s="33" t="str">
        <f>IF(ISERROR(VLOOKUP(N124,N125:PS$158,1,FALSE)),"","o")</f>
        <v/>
      </c>
      <c r="AB124" s="33" t="str">
        <f t="shared" si="10"/>
        <v/>
      </c>
      <c r="AE124" s="32" t="str">
        <f t="shared" si="15"/>
        <v/>
      </c>
      <c r="AF124" s="28" t="str">
        <f t="shared" si="16"/>
        <v/>
      </c>
      <c r="AG124" s="28" t="str">
        <f t="shared" si="17"/>
        <v/>
      </c>
      <c r="AH124" s="34" t="str">
        <f t="shared" si="19"/>
        <v xml:space="preserve">Conduite de négociations : </v>
      </c>
    </row>
    <row r="125" spans="1:34" x14ac:dyDescent="0.25">
      <c r="A125" s="48" t="s">
        <v>206</v>
      </c>
      <c r="B125" s="53"/>
      <c r="C125" s="48"/>
      <c r="D125" s="50"/>
      <c r="E125" s="48"/>
      <c r="F125" s="50"/>
      <c r="G125" s="50"/>
      <c r="H125" s="50"/>
      <c r="I125" s="50"/>
      <c r="J125" s="50"/>
      <c r="K125" s="48"/>
      <c r="L125" s="50"/>
      <c r="M125" s="51"/>
      <c r="N125" s="50"/>
      <c r="S125" s="33" t="str">
        <f>IF(ISERROR(VLOOKUP(D125,$D$11:D124,1,FALSE)),"","o")</f>
        <v/>
      </c>
      <c r="T125" s="33" t="str">
        <f>IF(ISERROR(VLOOKUP(D125,D126:$D$159,1,FALSE)),"","o")</f>
        <v/>
      </c>
      <c r="U125" s="33" t="str">
        <f t="shared" si="9"/>
        <v/>
      </c>
      <c r="V125" s="33" t="str">
        <f>IF(ISERROR(VLOOKUP(L125,L$94:L124,1,FALSE)),"","o")</f>
        <v/>
      </c>
      <c r="W125" s="33" t="str">
        <f>IF(ISERROR(VLOOKUP(L125,L126:L$159,1,FALSE)),"","o")</f>
        <v/>
      </c>
      <c r="X125" s="33" t="str">
        <f t="shared" si="14"/>
        <v/>
      </c>
      <c r="Z125" s="33" t="str">
        <f>IF(ISERROR(VLOOKUP(N125,N$94:N124,1,FALSE)),"","o")</f>
        <v/>
      </c>
      <c r="AA125" s="33" t="str">
        <f>IF(ISERROR(VLOOKUP(N125,N126:PS$158,1,FALSE)),"","o")</f>
        <v/>
      </c>
      <c r="AB125" s="33" t="str">
        <f t="shared" si="10"/>
        <v/>
      </c>
      <c r="AE125" s="32" t="str">
        <f t="shared" si="15"/>
        <v/>
      </c>
      <c r="AF125" s="28" t="str">
        <f t="shared" si="16"/>
        <v/>
      </c>
      <c r="AG125" s="28" t="str">
        <f t="shared" si="17"/>
        <v/>
      </c>
      <c r="AH125" s="34" t="str">
        <f t="shared" si="19"/>
        <v xml:space="preserve">Acquisition de nouv. clients : </v>
      </c>
    </row>
    <row r="126" spans="1:34" x14ac:dyDescent="0.25">
      <c r="A126" s="52"/>
      <c r="B126" s="53"/>
      <c r="C126" s="48"/>
      <c r="D126" s="50"/>
      <c r="E126" s="48"/>
      <c r="F126" s="50"/>
      <c r="G126" s="50"/>
      <c r="H126" s="50"/>
      <c r="I126" s="50"/>
      <c r="J126" s="50"/>
      <c r="K126" s="48"/>
      <c r="L126" s="50"/>
      <c r="M126" s="51"/>
      <c r="N126" s="50"/>
      <c r="S126" s="33" t="str">
        <f>IF(ISERROR(VLOOKUP(D126,$D$11:D125,1,FALSE)),"","o")</f>
        <v/>
      </c>
      <c r="T126" s="33" t="str">
        <f>IF(ISERROR(VLOOKUP(D126,D127:$D$159,1,FALSE)),"","o")</f>
        <v/>
      </c>
      <c r="U126" s="33" t="str">
        <f t="shared" si="9"/>
        <v/>
      </c>
      <c r="V126" s="33" t="str">
        <f>IF(ISERROR(VLOOKUP(L126,L$94:L125,1,FALSE)),"","o")</f>
        <v/>
      </c>
      <c r="W126" s="33" t="str">
        <f>IF(ISERROR(VLOOKUP(L126,L127:L$159,1,FALSE)),"","o")</f>
        <v/>
      </c>
      <c r="X126" s="33" t="str">
        <f t="shared" si="14"/>
        <v/>
      </c>
      <c r="Z126" s="33" t="str">
        <f>IF(ISERROR(VLOOKUP(N126,N$94:N125,1,FALSE)),"","o")</f>
        <v/>
      </c>
      <c r="AA126" s="33" t="str">
        <f>IF(ISERROR(VLOOKUP(N126,N127:PS$158,1,FALSE)),"","o")</f>
        <v/>
      </c>
      <c r="AB126" s="33" t="str">
        <f t="shared" si="10"/>
        <v/>
      </c>
      <c r="AE126" s="32" t="str">
        <f t="shared" si="15"/>
        <v/>
      </c>
      <c r="AF126" s="28" t="str">
        <f t="shared" si="16"/>
        <v/>
      </c>
      <c r="AG126" s="28" t="str">
        <f t="shared" si="17"/>
        <v/>
      </c>
      <c r="AH126" s="34" t="str">
        <f t="shared" si="19"/>
        <v xml:space="preserve"> </v>
      </c>
    </row>
    <row r="127" spans="1:34" x14ac:dyDescent="0.25">
      <c r="A127" s="52"/>
      <c r="B127" s="53"/>
      <c r="C127" s="48"/>
      <c r="D127" s="50"/>
      <c r="E127" s="48"/>
      <c r="F127" s="50"/>
      <c r="G127" s="50"/>
      <c r="H127" s="50"/>
      <c r="I127" s="50"/>
      <c r="J127" s="50"/>
      <c r="K127" s="48"/>
      <c r="L127" s="50"/>
      <c r="M127" s="51"/>
      <c r="N127" s="50"/>
      <c r="S127" s="33" t="str">
        <f>IF(ISERROR(VLOOKUP(D127,$D$11:D126,1,FALSE)),"","o")</f>
        <v/>
      </c>
      <c r="T127" s="33" t="str">
        <f>IF(ISERROR(VLOOKUP(D127,D128:$D$159,1,FALSE)),"","o")</f>
        <v/>
      </c>
      <c r="U127" s="33" t="str">
        <f t="shared" si="9"/>
        <v/>
      </c>
      <c r="V127" s="33" t="str">
        <f>IF(ISERROR(VLOOKUP(L127,L$94:L126,1,FALSE)),"","o")</f>
        <v/>
      </c>
      <c r="W127" s="33" t="str">
        <f>IF(ISERROR(VLOOKUP(L127,L128:L$159,1,FALSE)),"","o")</f>
        <v/>
      </c>
      <c r="X127" s="33" t="str">
        <f t="shared" si="14"/>
        <v/>
      </c>
      <c r="Z127" s="33" t="str">
        <f>IF(ISERROR(VLOOKUP(N127,N$94:N126,1,FALSE)),"","o")</f>
        <v/>
      </c>
      <c r="AA127" s="33" t="str">
        <f>IF(ISERROR(VLOOKUP(N127,N128:PS$158,1,FALSE)),"","o")</f>
        <v/>
      </c>
      <c r="AB127" s="33" t="str">
        <f t="shared" si="10"/>
        <v/>
      </c>
      <c r="AE127" s="32" t="str">
        <f t="shared" si="15"/>
        <v/>
      </c>
      <c r="AF127" s="28" t="str">
        <f t="shared" si="16"/>
        <v/>
      </c>
      <c r="AG127" s="28" t="str">
        <f t="shared" si="17"/>
        <v/>
      </c>
      <c r="AH127" s="34" t="str">
        <f t="shared" si="19"/>
        <v xml:space="preserve"> </v>
      </c>
    </row>
    <row r="128" spans="1:34" x14ac:dyDescent="0.25">
      <c r="A128" s="52"/>
      <c r="B128" s="53"/>
      <c r="C128" s="48"/>
      <c r="D128" s="50"/>
      <c r="E128" s="48"/>
      <c r="F128" s="50"/>
      <c r="G128" s="50"/>
      <c r="H128" s="50"/>
      <c r="I128" s="50"/>
      <c r="J128" s="50"/>
      <c r="K128" s="48"/>
      <c r="L128" s="50"/>
      <c r="M128" s="51"/>
      <c r="N128" s="50"/>
      <c r="S128" s="33" t="str">
        <f>IF(ISERROR(VLOOKUP(D128,$D$11:D127,1,FALSE)),"","o")</f>
        <v/>
      </c>
      <c r="T128" s="33" t="str">
        <f>IF(ISERROR(VLOOKUP(D128,D129:$D$159,1,FALSE)),"","o")</f>
        <v/>
      </c>
      <c r="U128" s="33" t="str">
        <f t="shared" si="9"/>
        <v/>
      </c>
      <c r="V128" s="33" t="str">
        <f>IF(ISERROR(VLOOKUP(L128,L$94:L127,1,FALSE)),"","o")</f>
        <v/>
      </c>
      <c r="W128" s="33" t="str">
        <f>IF(ISERROR(VLOOKUP(L128,L129:L$159,1,FALSE)),"","o")</f>
        <v/>
      </c>
      <c r="X128" s="33" t="str">
        <f t="shared" si="14"/>
        <v/>
      </c>
      <c r="Z128" s="33" t="str">
        <f>IF(ISERROR(VLOOKUP(N128,N$94:N127,1,FALSE)),"","o")</f>
        <v/>
      </c>
      <c r="AA128" s="33" t="str">
        <f>IF(ISERROR(VLOOKUP(N128,N129:PS$158,1,FALSE)),"","o")</f>
        <v/>
      </c>
      <c r="AB128" s="33" t="str">
        <f t="shared" si="10"/>
        <v/>
      </c>
      <c r="AE128" s="32" t="str">
        <f t="shared" si="15"/>
        <v/>
      </c>
      <c r="AF128" s="28" t="str">
        <f t="shared" si="16"/>
        <v/>
      </c>
      <c r="AG128" s="28" t="str">
        <f t="shared" si="17"/>
        <v/>
      </c>
      <c r="AH128" s="34" t="str">
        <f t="shared" si="19"/>
        <v xml:space="preserve"> </v>
      </c>
    </row>
    <row r="129" spans="1:34" ht="12" customHeight="1" x14ac:dyDescent="0.25">
      <c r="A129" s="48"/>
      <c r="B129" s="48"/>
      <c r="C129" s="48"/>
      <c r="D129" s="51"/>
      <c r="E129" s="48"/>
      <c r="F129" s="48"/>
      <c r="G129" s="48"/>
      <c r="H129" s="48"/>
      <c r="I129" s="48"/>
      <c r="J129" s="48"/>
      <c r="K129" s="48"/>
      <c r="L129" s="51"/>
      <c r="M129" s="51"/>
      <c r="N129" s="51"/>
      <c r="S129" s="33" t="str">
        <f>IF(ISERROR(VLOOKUP(D129,$D$11:D128,1,FALSE)),"","o")</f>
        <v/>
      </c>
      <c r="T129" s="33" t="str">
        <f>IF(ISERROR(VLOOKUP(D129,D130:$D$159,1,FALSE)),"","o")</f>
        <v/>
      </c>
      <c r="U129" s="33" t="str">
        <f t="shared" si="9"/>
        <v/>
      </c>
      <c r="V129" s="33" t="str">
        <f>IF(ISERROR(VLOOKUP(L129,L$94:L128,1,FALSE)),"","o")</f>
        <v/>
      </c>
      <c r="W129" s="33" t="str">
        <f>IF(ISERROR(VLOOKUP(L129,L130:L$159,1,FALSE)),"","o")</f>
        <v/>
      </c>
      <c r="X129" s="33" t="str">
        <f t="shared" si="14"/>
        <v/>
      </c>
      <c r="Z129" s="33" t="str">
        <f>IF(ISERROR(VLOOKUP(N129,N$94:N128,1,FALSE)),"","o")</f>
        <v/>
      </c>
      <c r="AA129" s="33" t="str">
        <f>IF(ISERROR(VLOOKUP(N129,N130:PS$158,1,FALSE)),"","o")</f>
        <v/>
      </c>
      <c r="AB129" s="33" t="str">
        <f t="shared" si="10"/>
        <v/>
      </c>
      <c r="AE129" s="32" t="str">
        <f t="shared" si="15"/>
        <v/>
      </c>
      <c r="AF129" s="28" t="str">
        <f t="shared" si="16"/>
        <v/>
      </c>
      <c r="AG129" s="28" t="str">
        <f t="shared" si="17"/>
        <v/>
      </c>
      <c r="AH129" s="34"/>
    </row>
    <row r="130" spans="1:34" ht="14.4" x14ac:dyDescent="0.3">
      <c r="A130" s="44" t="s">
        <v>222</v>
      </c>
      <c r="B130" s="48"/>
      <c r="C130" s="48"/>
      <c r="D130" s="51"/>
      <c r="E130" s="48"/>
      <c r="F130" s="48"/>
      <c r="G130" s="48"/>
      <c r="H130" s="48"/>
      <c r="I130" s="48"/>
      <c r="J130" s="48"/>
      <c r="K130" s="48"/>
      <c r="L130" s="48"/>
      <c r="M130" s="48"/>
      <c r="N130" s="48"/>
      <c r="S130" s="33" t="str">
        <f>IF(ISERROR(VLOOKUP(D130,$D$11:D129,1,FALSE)),"","o")</f>
        <v/>
      </c>
      <c r="T130" s="33" t="str">
        <f>IF(ISERROR(VLOOKUP(D130,D131:$D$159,1,FALSE)),"","o")</f>
        <v/>
      </c>
      <c r="U130" s="33" t="str">
        <f t="shared" si="9"/>
        <v/>
      </c>
      <c r="V130" s="33" t="str">
        <f>IF(ISERROR(VLOOKUP(L130,L$94:L129,1,FALSE)),"","o")</f>
        <v/>
      </c>
      <c r="W130" s="33" t="str">
        <f>IF(ISERROR(VLOOKUP(L130,L131:L$159,1,FALSE)),"","o")</f>
        <v/>
      </c>
      <c r="X130" s="33" t="str">
        <f t="shared" si="14"/>
        <v/>
      </c>
      <c r="Z130" s="33" t="str">
        <f>IF(ISERROR(VLOOKUP(N130,N$94:N129,1,FALSE)),"","o")</f>
        <v/>
      </c>
      <c r="AA130" s="33" t="str">
        <f>IF(ISERROR(VLOOKUP(N130,N131:PS$158,1,FALSE)),"","o")</f>
        <v/>
      </c>
      <c r="AB130" s="33" t="str">
        <f t="shared" si="10"/>
        <v/>
      </c>
      <c r="AE130" s="32"/>
      <c r="AF130" s="28"/>
      <c r="AG130" s="28"/>
      <c r="AH130" s="34"/>
    </row>
    <row r="131" spans="1:34" x14ac:dyDescent="0.25">
      <c r="A131" s="47" t="s">
        <v>120</v>
      </c>
      <c r="B131" s="48"/>
      <c r="C131" s="48"/>
      <c r="D131" s="51"/>
      <c r="E131" s="48"/>
      <c r="F131" s="48"/>
      <c r="G131" s="48"/>
      <c r="H131" s="48"/>
      <c r="I131" s="48"/>
      <c r="J131" s="48"/>
      <c r="K131" s="48"/>
      <c r="L131" s="51"/>
      <c r="M131" s="51"/>
      <c r="N131" s="51"/>
      <c r="S131" s="33" t="str">
        <f>IF(ISERROR(VLOOKUP(D131,$D$11:D130,1,FALSE)),"","o")</f>
        <v/>
      </c>
      <c r="T131" s="33" t="str">
        <f>IF(ISERROR(VLOOKUP(D131,D132:$D$159,1,FALSE)),"","o")</f>
        <v/>
      </c>
      <c r="U131" s="33" t="str">
        <f t="shared" si="9"/>
        <v/>
      </c>
      <c r="V131" s="33" t="str">
        <f>IF(ISERROR(VLOOKUP(L131,L$94:L130,1,FALSE)),"","o")</f>
        <v/>
      </c>
      <c r="W131" s="33" t="str">
        <f>IF(ISERROR(VLOOKUP(L131,L132:L$159,1,FALSE)),"","o")</f>
        <v/>
      </c>
      <c r="X131" s="33" t="str">
        <f t="shared" si="14"/>
        <v/>
      </c>
      <c r="Z131" s="33" t="str">
        <f>IF(ISERROR(VLOOKUP(N131,N$94:N130,1,FALSE)),"","o")</f>
        <v/>
      </c>
      <c r="AA131" s="33" t="str">
        <f>IF(ISERROR(VLOOKUP(N131,N132:PS$158,1,FALSE)),"","o")</f>
        <v/>
      </c>
      <c r="AB131" s="33" t="str">
        <f t="shared" si="10"/>
        <v/>
      </c>
      <c r="AE131" s="32" t="str">
        <f t="shared" ref="AE131:AE159" si="20">IF(D131="","",D131)</f>
        <v/>
      </c>
      <c r="AF131" s="28" t="str">
        <f t="shared" ref="AF131:AF159" si="21">IF(L131="","",L131)</f>
        <v/>
      </c>
      <c r="AG131" s="28" t="str">
        <f t="shared" ref="AG131:AG159" si="22">IF(N131="","",N131)</f>
        <v/>
      </c>
      <c r="AH131" s="34"/>
    </row>
    <row r="132" spans="1:34" x14ac:dyDescent="0.25">
      <c r="A132" s="48" t="str">
        <f t="shared" ref="A132:A146" si="23">IF(A102="","",A102)</f>
        <v>Vaches laitières :</v>
      </c>
      <c r="B132" s="53"/>
      <c r="C132" s="48"/>
      <c r="D132" s="50"/>
      <c r="E132" s="48"/>
      <c r="F132" s="50"/>
      <c r="G132" s="50"/>
      <c r="H132" s="50"/>
      <c r="I132" s="50"/>
      <c r="J132" s="50"/>
      <c r="K132" s="48"/>
      <c r="L132" s="50"/>
      <c r="M132" s="51"/>
      <c r="N132" s="50"/>
      <c r="S132" s="33" t="str">
        <f>IF(ISERROR(VLOOKUP(D132,$D$11:D131,1,FALSE)),"","o")</f>
        <v/>
      </c>
      <c r="T132" s="33" t="str">
        <f>IF(ISERROR(VLOOKUP(D132,D133:$D$159,1,FALSE)),"","o")</f>
        <v/>
      </c>
      <c r="U132" s="33" t="str">
        <f t="shared" si="9"/>
        <v/>
      </c>
      <c r="V132" s="33" t="str">
        <f>IF(ISERROR(VLOOKUP(L132,L$94:L131,1,FALSE)),"","o")</f>
        <v/>
      </c>
      <c r="W132" s="33" t="str">
        <f>IF(ISERROR(VLOOKUP(L132,L133:L$159,1,FALSE)),"","o")</f>
        <v/>
      </c>
      <c r="X132" s="33" t="str">
        <f t="shared" si="14"/>
        <v/>
      </c>
      <c r="Z132" s="33" t="str">
        <f>IF(ISERROR(VLOOKUP(N132,N$94:N131,1,FALSE)),"","o")</f>
        <v/>
      </c>
      <c r="AA132" s="33" t="str">
        <f>IF(ISERROR(VLOOKUP(N132,N133:PS$158,1,FALSE)),"","o")</f>
        <v/>
      </c>
      <c r="AB132" s="33" t="str">
        <f t="shared" si="10"/>
        <v/>
      </c>
      <c r="AE132" s="32" t="str">
        <f t="shared" si="20"/>
        <v/>
      </c>
      <c r="AF132" s="28" t="str">
        <f t="shared" si="21"/>
        <v/>
      </c>
      <c r="AG132" s="28" t="str">
        <f t="shared" si="22"/>
        <v/>
      </c>
      <c r="AH132" s="34" t="str">
        <f t="shared" ref="AH132:AH146" si="24">CONCATENATE(A132," ",B132)</f>
        <v xml:space="preserve">Vaches laitières : </v>
      </c>
    </row>
    <row r="133" spans="1:34" x14ac:dyDescent="0.25">
      <c r="A133" s="48" t="str">
        <f t="shared" si="23"/>
        <v>Vaches allaitantes :</v>
      </c>
      <c r="B133" s="53"/>
      <c r="C133" s="48"/>
      <c r="D133" s="50"/>
      <c r="E133" s="48"/>
      <c r="F133" s="50"/>
      <c r="G133" s="50"/>
      <c r="H133" s="50"/>
      <c r="I133" s="50"/>
      <c r="J133" s="50"/>
      <c r="K133" s="48"/>
      <c r="L133" s="50"/>
      <c r="M133" s="51"/>
      <c r="N133" s="50"/>
      <c r="S133" s="33" t="str">
        <f>IF(ISERROR(VLOOKUP(D133,$D$11:D132,1,FALSE)),"","o")</f>
        <v/>
      </c>
      <c r="T133" s="33" t="str">
        <f>IF(ISERROR(VLOOKUP(D133,D134:$D$159,1,FALSE)),"","o")</f>
        <v/>
      </c>
      <c r="U133" s="33" t="str">
        <f t="shared" si="9"/>
        <v/>
      </c>
      <c r="V133" s="33" t="str">
        <f>IF(ISERROR(VLOOKUP(L133,L$94:L132,1,FALSE)),"","o")</f>
        <v/>
      </c>
      <c r="W133" s="33" t="str">
        <f>IF(ISERROR(VLOOKUP(L133,L134:L$159,1,FALSE)),"","o")</f>
        <v/>
      </c>
      <c r="X133" s="33" t="str">
        <f t="shared" si="14"/>
        <v/>
      </c>
      <c r="Z133" s="33" t="str">
        <f>IF(ISERROR(VLOOKUP(N133,N$94:N132,1,FALSE)),"","o")</f>
        <v/>
      </c>
      <c r="AA133" s="33" t="str">
        <f>IF(ISERROR(VLOOKUP(N133,N134:PS$158,1,FALSE)),"","o")</f>
        <v/>
      </c>
      <c r="AB133" s="33" t="str">
        <f t="shared" si="10"/>
        <v/>
      </c>
      <c r="AE133" s="32" t="str">
        <f t="shared" si="20"/>
        <v/>
      </c>
      <c r="AF133" s="28" t="str">
        <f t="shared" si="21"/>
        <v/>
      </c>
      <c r="AG133" s="28" t="str">
        <f t="shared" si="22"/>
        <v/>
      </c>
      <c r="AH133" s="34" t="str">
        <f t="shared" si="24"/>
        <v xml:space="preserve">Vaches allaitantes : </v>
      </c>
    </row>
    <row r="134" spans="1:34" x14ac:dyDescent="0.25">
      <c r="A134" s="48" t="str">
        <f t="shared" si="23"/>
        <v>Bovins d'élevage :</v>
      </c>
      <c r="B134" s="53"/>
      <c r="C134" s="48"/>
      <c r="D134" s="50"/>
      <c r="E134" s="48"/>
      <c r="F134" s="50"/>
      <c r="G134" s="50"/>
      <c r="H134" s="50"/>
      <c r="I134" s="50"/>
      <c r="J134" s="50"/>
      <c r="K134" s="48"/>
      <c r="L134" s="50"/>
      <c r="M134" s="51"/>
      <c r="N134" s="50"/>
      <c r="S134" s="33" t="str">
        <f>IF(ISERROR(VLOOKUP(D134,$D$11:D133,1,FALSE)),"","o")</f>
        <v/>
      </c>
      <c r="T134" s="33" t="str">
        <f>IF(ISERROR(VLOOKUP(D134,D135:$D$159,1,FALSE)),"","o")</f>
        <v/>
      </c>
      <c r="U134" s="33" t="str">
        <f t="shared" si="9"/>
        <v/>
      </c>
      <c r="V134" s="33" t="str">
        <f>IF(ISERROR(VLOOKUP(L134,L$94:L133,1,FALSE)),"","o")</f>
        <v/>
      </c>
      <c r="W134" s="33" t="str">
        <f>IF(ISERROR(VLOOKUP(L134,L135:L$159,1,FALSE)),"","o")</f>
        <v/>
      </c>
      <c r="X134" s="33" t="str">
        <f t="shared" si="14"/>
        <v/>
      </c>
      <c r="Z134" s="33" t="str">
        <f>IF(ISERROR(VLOOKUP(N134,N$94:N133,1,FALSE)),"","o")</f>
        <v/>
      </c>
      <c r="AA134" s="33" t="str">
        <f>IF(ISERROR(VLOOKUP(N134,N135:PS$158,1,FALSE)),"","o")</f>
        <v/>
      </c>
      <c r="AB134" s="33" t="str">
        <f t="shared" si="10"/>
        <v/>
      </c>
      <c r="AE134" s="32" t="str">
        <f t="shared" si="20"/>
        <v/>
      </c>
      <c r="AF134" s="28" t="str">
        <f t="shared" si="21"/>
        <v/>
      </c>
      <c r="AG134" s="28" t="str">
        <f t="shared" si="22"/>
        <v/>
      </c>
      <c r="AH134" s="34" t="str">
        <f t="shared" si="24"/>
        <v xml:space="preserve">Bovins d'élevage : </v>
      </c>
    </row>
    <row r="135" spans="1:34" x14ac:dyDescent="0.25">
      <c r="A135" s="48" t="str">
        <f t="shared" si="23"/>
        <v>Chevaux :</v>
      </c>
      <c r="B135" s="53"/>
      <c r="C135" s="48"/>
      <c r="D135" s="50"/>
      <c r="E135" s="48"/>
      <c r="F135" s="50"/>
      <c r="G135" s="50"/>
      <c r="H135" s="50"/>
      <c r="I135" s="50"/>
      <c r="J135" s="50"/>
      <c r="K135" s="48"/>
      <c r="L135" s="50"/>
      <c r="M135" s="51"/>
      <c r="N135" s="50"/>
      <c r="S135" s="33" t="str">
        <f>IF(ISERROR(VLOOKUP(D135,$D$11:D134,1,FALSE)),"","o")</f>
        <v/>
      </c>
      <c r="T135" s="33" t="str">
        <f>IF(ISERROR(VLOOKUP(D135,D136:$D$159,1,FALSE)),"","o")</f>
        <v/>
      </c>
      <c r="U135" s="33" t="str">
        <f t="shared" si="9"/>
        <v/>
      </c>
      <c r="V135" s="33" t="str">
        <f>IF(ISERROR(VLOOKUP(L135,L$94:L134,1,FALSE)),"","o")</f>
        <v/>
      </c>
      <c r="W135" s="33" t="str">
        <f>IF(ISERROR(VLOOKUP(L135,L136:L$159,1,FALSE)),"","o")</f>
        <v/>
      </c>
      <c r="X135" s="33" t="str">
        <f t="shared" si="14"/>
        <v/>
      </c>
      <c r="Z135" s="33" t="str">
        <f>IF(ISERROR(VLOOKUP(N135,N$94:N134,1,FALSE)),"","o")</f>
        <v/>
      </c>
      <c r="AA135" s="33" t="str">
        <f>IF(ISERROR(VLOOKUP(N135,N136:PS$158,1,FALSE)),"","o")</f>
        <v/>
      </c>
      <c r="AB135" s="33" t="str">
        <f t="shared" si="10"/>
        <v/>
      </c>
      <c r="AE135" s="32" t="str">
        <f t="shared" si="20"/>
        <v/>
      </c>
      <c r="AF135" s="28" t="str">
        <f t="shared" si="21"/>
        <v/>
      </c>
      <c r="AG135" s="28" t="str">
        <f t="shared" si="22"/>
        <v/>
      </c>
      <c r="AH135" s="34" t="str">
        <f t="shared" si="24"/>
        <v xml:space="preserve">Chevaux : </v>
      </c>
    </row>
    <row r="136" spans="1:34" x14ac:dyDescent="0.25">
      <c r="A136" s="48" t="str">
        <f t="shared" si="23"/>
        <v>Porcs :</v>
      </c>
      <c r="B136" s="53"/>
      <c r="C136" s="48"/>
      <c r="D136" s="50"/>
      <c r="E136" s="48"/>
      <c r="F136" s="50"/>
      <c r="G136" s="50"/>
      <c r="H136" s="50"/>
      <c r="I136" s="50"/>
      <c r="J136" s="50"/>
      <c r="K136" s="48"/>
      <c r="L136" s="50"/>
      <c r="M136" s="51"/>
      <c r="N136" s="50"/>
      <c r="S136" s="33" t="str">
        <f>IF(ISERROR(VLOOKUP(D136,$D$11:D135,1,FALSE)),"","o")</f>
        <v/>
      </c>
      <c r="T136" s="33" t="str">
        <f>IF(ISERROR(VLOOKUP(D136,D137:$D$159,1,FALSE)),"","o")</f>
        <v/>
      </c>
      <c r="U136" s="33" t="str">
        <f t="shared" si="9"/>
        <v/>
      </c>
      <c r="V136" s="33" t="str">
        <f>IF(ISERROR(VLOOKUP(L136,L$94:L135,1,FALSE)),"","o")</f>
        <v/>
      </c>
      <c r="W136" s="33" t="str">
        <f>IF(ISERROR(VLOOKUP(L136,L137:L$159,1,FALSE)),"","o")</f>
        <v/>
      </c>
      <c r="X136" s="33" t="str">
        <f t="shared" si="14"/>
        <v/>
      </c>
      <c r="Z136" s="33" t="str">
        <f>IF(ISERROR(VLOOKUP(N136,N$94:N135,1,FALSE)),"","o")</f>
        <v/>
      </c>
      <c r="AA136" s="33" t="str">
        <f>IF(ISERROR(VLOOKUP(N136,N137:PS$158,1,FALSE)),"","o")</f>
        <v/>
      </c>
      <c r="AB136" s="33" t="str">
        <f t="shared" si="10"/>
        <v/>
      </c>
      <c r="AE136" s="32" t="str">
        <f t="shared" si="20"/>
        <v/>
      </c>
      <c r="AF136" s="28" t="str">
        <f t="shared" si="21"/>
        <v/>
      </c>
      <c r="AG136" s="28" t="str">
        <f t="shared" si="22"/>
        <v/>
      </c>
      <c r="AH136" s="34" t="str">
        <f t="shared" si="24"/>
        <v xml:space="preserve">Porcs : </v>
      </c>
    </row>
    <row r="137" spans="1:34" x14ac:dyDescent="0.25">
      <c r="A137" s="48" t="str">
        <f t="shared" si="23"/>
        <v>Volaille :</v>
      </c>
      <c r="B137" s="53"/>
      <c r="C137" s="48"/>
      <c r="D137" s="50"/>
      <c r="E137" s="48"/>
      <c r="F137" s="50"/>
      <c r="G137" s="50"/>
      <c r="H137" s="50"/>
      <c r="I137" s="50"/>
      <c r="J137" s="50"/>
      <c r="K137" s="48"/>
      <c r="L137" s="50"/>
      <c r="M137" s="51"/>
      <c r="N137" s="50"/>
      <c r="S137" s="33" t="str">
        <f>IF(ISERROR(VLOOKUP(D137,$D$11:D136,1,FALSE)),"","o")</f>
        <v/>
      </c>
      <c r="T137" s="33" t="str">
        <f>IF(ISERROR(VLOOKUP(D137,D138:$D$159,1,FALSE)),"","o")</f>
        <v/>
      </c>
      <c r="U137" s="33" t="str">
        <f t="shared" si="9"/>
        <v/>
      </c>
      <c r="V137" s="33" t="str">
        <f>IF(ISERROR(VLOOKUP(L137,L$94:L136,1,FALSE)),"","o")</f>
        <v/>
      </c>
      <c r="W137" s="33" t="str">
        <f>IF(ISERROR(VLOOKUP(L137,L138:L$159,1,FALSE)),"","o")</f>
        <v/>
      </c>
      <c r="X137" s="33" t="str">
        <f t="shared" si="14"/>
        <v/>
      </c>
      <c r="Z137" s="33" t="str">
        <f>IF(ISERROR(VLOOKUP(N137,N$94:N136,1,FALSE)),"","o")</f>
        <v/>
      </c>
      <c r="AA137" s="33" t="str">
        <f>IF(ISERROR(VLOOKUP(N137,N138:PS$158,1,FALSE)),"","o")</f>
        <v/>
      </c>
      <c r="AB137" s="33" t="str">
        <f t="shared" si="10"/>
        <v/>
      </c>
      <c r="AE137" s="32" t="str">
        <f t="shared" si="20"/>
        <v/>
      </c>
      <c r="AF137" s="28" t="str">
        <f t="shared" si="21"/>
        <v/>
      </c>
      <c r="AG137" s="28" t="str">
        <f t="shared" si="22"/>
        <v/>
      </c>
      <c r="AH137" s="34" t="str">
        <f t="shared" si="24"/>
        <v xml:space="preserve">Volaille : </v>
      </c>
    </row>
    <row r="138" spans="1:34" x14ac:dyDescent="0.25">
      <c r="A138" s="48" t="str">
        <f t="shared" si="23"/>
        <v>Bovins d'élevage :</v>
      </c>
      <c r="B138" s="53"/>
      <c r="C138" s="48"/>
      <c r="D138" s="50"/>
      <c r="E138" s="48"/>
      <c r="F138" s="50"/>
      <c r="G138" s="50"/>
      <c r="H138" s="50"/>
      <c r="I138" s="50"/>
      <c r="J138" s="50"/>
      <c r="K138" s="48"/>
      <c r="L138" s="50"/>
      <c r="M138" s="51"/>
      <c r="N138" s="50"/>
      <c r="S138" s="33" t="str">
        <f>IF(ISERROR(VLOOKUP(D138,$D$11:D137,1,FALSE)),"","o")</f>
        <v/>
      </c>
      <c r="T138" s="33" t="str">
        <f>IF(ISERROR(VLOOKUP(D138,D139:$D$159,1,FALSE)),"","o")</f>
        <v/>
      </c>
      <c r="U138" s="33" t="str">
        <f t="shared" si="9"/>
        <v/>
      </c>
      <c r="V138" s="33" t="str">
        <f>IF(ISERROR(VLOOKUP(L138,L$94:L137,1,FALSE)),"","o")</f>
        <v/>
      </c>
      <c r="W138" s="33" t="str">
        <f>IF(ISERROR(VLOOKUP(L138,L139:L$159,1,FALSE)),"","o")</f>
        <v/>
      </c>
      <c r="X138" s="33" t="str">
        <f t="shared" si="14"/>
        <v/>
      </c>
      <c r="Z138" s="33" t="str">
        <f>IF(ISERROR(VLOOKUP(N138,N$94:N137,1,FALSE)),"","o")</f>
        <v/>
      </c>
      <c r="AA138" s="33" t="str">
        <f>IF(ISERROR(VLOOKUP(N138,N139:PS$158,1,FALSE)),"","o")</f>
        <v/>
      </c>
      <c r="AB138" s="33" t="str">
        <f t="shared" si="10"/>
        <v/>
      </c>
      <c r="AE138" s="32" t="str">
        <f t="shared" si="20"/>
        <v/>
      </c>
      <c r="AF138" s="28" t="str">
        <f t="shared" si="21"/>
        <v/>
      </c>
      <c r="AG138" s="28" t="str">
        <f t="shared" si="22"/>
        <v/>
      </c>
      <c r="AH138" s="34" t="str">
        <f t="shared" si="24"/>
        <v xml:space="preserve">Bovins d'élevage : </v>
      </c>
    </row>
    <row r="139" spans="1:34" x14ac:dyDescent="0.25">
      <c r="A139" s="48" t="str">
        <f t="shared" si="23"/>
        <v>Chevaux :</v>
      </c>
      <c r="B139" s="53"/>
      <c r="C139" s="48"/>
      <c r="D139" s="50"/>
      <c r="E139" s="48"/>
      <c r="F139" s="50"/>
      <c r="G139" s="50"/>
      <c r="H139" s="50"/>
      <c r="I139" s="50"/>
      <c r="J139" s="50"/>
      <c r="K139" s="48"/>
      <c r="L139" s="50"/>
      <c r="M139" s="51"/>
      <c r="N139" s="50"/>
      <c r="S139" s="33" t="str">
        <f>IF(ISERROR(VLOOKUP(D139,$D$11:D138,1,FALSE)),"","o")</f>
        <v/>
      </c>
      <c r="T139" s="33" t="str">
        <f>IF(ISERROR(VLOOKUP(D139,D140:$D$159,1,FALSE)),"","o")</f>
        <v/>
      </c>
      <c r="U139" s="33" t="str">
        <f t="shared" si="9"/>
        <v/>
      </c>
      <c r="V139" s="33" t="str">
        <f>IF(ISERROR(VLOOKUP(L139,L$94:L138,1,FALSE)),"","o")</f>
        <v/>
      </c>
      <c r="W139" s="33" t="str">
        <f>IF(ISERROR(VLOOKUP(L139,L140:L$159,1,FALSE)),"","o")</f>
        <v/>
      </c>
      <c r="X139" s="33" t="str">
        <f t="shared" si="14"/>
        <v/>
      </c>
      <c r="Z139" s="33" t="str">
        <f>IF(ISERROR(VLOOKUP(N139,N$94:N138,1,FALSE)),"","o")</f>
        <v/>
      </c>
      <c r="AA139" s="33" t="str">
        <f>IF(ISERROR(VLOOKUP(N139,N140:PS$158,1,FALSE)),"","o")</f>
        <v/>
      </c>
      <c r="AB139" s="33" t="str">
        <f t="shared" si="10"/>
        <v/>
      </c>
      <c r="AE139" s="32" t="str">
        <f t="shared" si="20"/>
        <v/>
      </c>
      <c r="AF139" s="28" t="str">
        <f t="shared" si="21"/>
        <v/>
      </c>
      <c r="AG139" s="28" t="str">
        <f t="shared" si="22"/>
        <v/>
      </c>
      <c r="AH139" s="34" t="str">
        <f t="shared" si="24"/>
        <v xml:space="preserve">Chevaux : </v>
      </c>
    </row>
    <row r="140" spans="1:34" x14ac:dyDescent="0.25">
      <c r="A140" s="48" t="str">
        <f t="shared" si="23"/>
        <v>Herbages :</v>
      </c>
      <c r="B140" s="53"/>
      <c r="C140" s="48"/>
      <c r="D140" s="50"/>
      <c r="E140" s="48"/>
      <c r="F140" s="50"/>
      <c r="G140" s="50"/>
      <c r="H140" s="50"/>
      <c r="I140" s="50"/>
      <c r="J140" s="50"/>
      <c r="K140" s="48"/>
      <c r="L140" s="50"/>
      <c r="M140" s="51"/>
      <c r="N140" s="50"/>
      <c r="S140" s="33" t="str">
        <f>IF(ISERROR(VLOOKUP(D140,$D$11:D139,1,FALSE)),"","o")</f>
        <v/>
      </c>
      <c r="T140" s="33" t="str">
        <f>IF(ISERROR(VLOOKUP(D140,D141:$D$159,1,FALSE)),"","o")</f>
        <v/>
      </c>
      <c r="U140" s="33" t="str">
        <f t="shared" si="9"/>
        <v/>
      </c>
      <c r="V140" s="33" t="str">
        <f>IF(ISERROR(VLOOKUP(L140,L$94:L139,1,FALSE)),"","o")</f>
        <v/>
      </c>
      <c r="W140" s="33" t="str">
        <f>IF(ISERROR(VLOOKUP(L140,L141:L$159,1,FALSE)),"","o")</f>
        <v/>
      </c>
      <c r="X140" s="33" t="str">
        <f t="shared" si="14"/>
        <v/>
      </c>
      <c r="Z140" s="33" t="str">
        <f>IF(ISERROR(VLOOKUP(N140,N$94:N139,1,FALSE)),"","o")</f>
        <v/>
      </c>
      <c r="AA140" s="33" t="str">
        <f>IF(ISERROR(VLOOKUP(N140,N141:PS$158,1,FALSE)),"","o")</f>
        <v/>
      </c>
      <c r="AB140" s="33" t="str">
        <f t="shared" si="10"/>
        <v/>
      </c>
      <c r="AE140" s="32" t="str">
        <f t="shared" si="20"/>
        <v/>
      </c>
      <c r="AF140" s="28" t="str">
        <f t="shared" si="21"/>
        <v/>
      </c>
      <c r="AG140" s="28" t="str">
        <f t="shared" si="22"/>
        <v/>
      </c>
      <c r="AH140" s="34" t="str">
        <f t="shared" si="24"/>
        <v xml:space="preserve">Herbages : </v>
      </c>
    </row>
    <row r="141" spans="1:34" x14ac:dyDescent="0.25">
      <c r="A141" s="48" t="str">
        <f t="shared" si="23"/>
        <v>Céréales :</v>
      </c>
      <c r="B141" s="53"/>
      <c r="C141" s="48"/>
      <c r="D141" s="50"/>
      <c r="E141" s="48"/>
      <c r="F141" s="50"/>
      <c r="G141" s="50"/>
      <c r="H141" s="50"/>
      <c r="I141" s="50"/>
      <c r="J141" s="50"/>
      <c r="K141" s="48"/>
      <c r="L141" s="50"/>
      <c r="M141" s="51"/>
      <c r="N141" s="50"/>
      <c r="S141" s="33" t="str">
        <f>IF(ISERROR(VLOOKUP(D141,$D$11:D140,1,FALSE)),"","o")</f>
        <v/>
      </c>
      <c r="T141" s="33" t="str">
        <f>IF(ISERROR(VLOOKUP(D141,D142:$D$159,1,FALSE)),"","o")</f>
        <v/>
      </c>
      <c r="U141" s="33" t="str">
        <f t="shared" si="9"/>
        <v/>
      </c>
      <c r="V141" s="33" t="str">
        <f>IF(ISERROR(VLOOKUP(L141,L$94:L140,1,FALSE)),"","o")</f>
        <v/>
      </c>
      <c r="W141" s="33" t="str">
        <f>IF(ISERROR(VLOOKUP(L141,L142:L$159,1,FALSE)),"","o")</f>
        <v/>
      </c>
      <c r="X141" s="33" t="str">
        <f t="shared" si="14"/>
        <v/>
      </c>
      <c r="Z141" s="33" t="str">
        <f>IF(ISERROR(VLOOKUP(N141,N$94:N140,1,FALSE)),"","o")</f>
        <v/>
      </c>
      <c r="AA141" s="33" t="str">
        <f>IF(ISERROR(VLOOKUP(N141,N142:PS$158,1,FALSE)),"","o")</f>
        <v/>
      </c>
      <c r="AB141" s="33" t="str">
        <f t="shared" si="10"/>
        <v/>
      </c>
      <c r="AE141" s="32" t="str">
        <f t="shared" si="20"/>
        <v/>
      </c>
      <c r="AF141" s="28" t="str">
        <f t="shared" si="21"/>
        <v/>
      </c>
      <c r="AG141" s="28" t="str">
        <f t="shared" si="22"/>
        <v/>
      </c>
      <c r="AH141" s="34" t="str">
        <f t="shared" si="24"/>
        <v xml:space="preserve">Céréales : </v>
      </c>
    </row>
    <row r="142" spans="1:34" x14ac:dyDescent="0.25">
      <c r="A142" s="48" t="str">
        <f t="shared" si="23"/>
        <v>Maïs :</v>
      </c>
      <c r="B142" s="53"/>
      <c r="C142" s="48"/>
      <c r="D142" s="50"/>
      <c r="E142" s="48"/>
      <c r="F142" s="50"/>
      <c r="G142" s="50"/>
      <c r="H142" s="50"/>
      <c r="I142" s="50"/>
      <c r="J142" s="50"/>
      <c r="K142" s="48"/>
      <c r="L142" s="50"/>
      <c r="M142" s="51"/>
      <c r="N142" s="50"/>
      <c r="S142" s="33" t="str">
        <f>IF(ISERROR(VLOOKUP(D142,$D$11:D141,1,FALSE)),"","o")</f>
        <v/>
      </c>
      <c r="T142" s="33" t="str">
        <f>IF(ISERROR(VLOOKUP(D142,D143:$D$159,1,FALSE)),"","o")</f>
        <v/>
      </c>
      <c r="U142" s="33" t="str">
        <f t="shared" si="9"/>
        <v/>
      </c>
      <c r="V142" s="33" t="str">
        <f>IF(ISERROR(VLOOKUP(L142,L$94:L141,1,FALSE)),"","o")</f>
        <v/>
      </c>
      <c r="W142" s="33" t="str">
        <f>IF(ISERROR(VLOOKUP(L142,L143:L$159,1,FALSE)),"","o")</f>
        <v/>
      </c>
      <c r="X142" s="33" t="str">
        <f t="shared" si="14"/>
        <v/>
      </c>
      <c r="Z142" s="33" t="str">
        <f>IF(ISERROR(VLOOKUP(N142,N$94:N141,1,FALSE)),"","o")</f>
        <v/>
      </c>
      <c r="AA142" s="33" t="str">
        <f>IF(ISERROR(VLOOKUP(N142,N143:PS$158,1,FALSE)),"","o")</f>
        <v/>
      </c>
      <c r="AB142" s="33" t="str">
        <f t="shared" si="10"/>
        <v/>
      </c>
      <c r="AE142" s="32" t="str">
        <f t="shared" si="20"/>
        <v/>
      </c>
      <c r="AF142" s="28" t="str">
        <f t="shared" si="21"/>
        <v/>
      </c>
      <c r="AG142" s="28" t="str">
        <f t="shared" si="22"/>
        <v/>
      </c>
      <c r="AH142" s="34" t="str">
        <f t="shared" si="24"/>
        <v xml:space="preserve">Maïs : </v>
      </c>
    </row>
    <row r="143" spans="1:34" x14ac:dyDescent="0.25">
      <c r="A143" s="48" t="str">
        <f t="shared" si="23"/>
        <v>Betteraves :</v>
      </c>
      <c r="B143" s="53"/>
      <c r="C143" s="48"/>
      <c r="D143" s="50"/>
      <c r="E143" s="48"/>
      <c r="F143" s="50"/>
      <c r="G143" s="50"/>
      <c r="H143" s="50"/>
      <c r="I143" s="50"/>
      <c r="J143" s="50"/>
      <c r="K143" s="48"/>
      <c r="L143" s="50"/>
      <c r="M143" s="51"/>
      <c r="N143" s="50"/>
      <c r="S143" s="33" t="str">
        <f>IF(ISERROR(VLOOKUP(D143,$D$11:D142,1,FALSE)),"","o")</f>
        <v/>
      </c>
      <c r="T143" s="33" t="str">
        <f>IF(ISERROR(VLOOKUP(D143,D144:$D$159,1,FALSE)),"","o")</f>
        <v/>
      </c>
      <c r="U143" s="33" t="str">
        <f t="shared" si="9"/>
        <v/>
      </c>
      <c r="V143" s="33" t="str">
        <f>IF(ISERROR(VLOOKUP(L143,L$94:L142,1,FALSE)),"","o")</f>
        <v/>
      </c>
      <c r="W143" s="33" t="str">
        <f>IF(ISERROR(VLOOKUP(L143,L144:L$159,1,FALSE)),"","o")</f>
        <v/>
      </c>
      <c r="X143" s="33" t="str">
        <f t="shared" si="14"/>
        <v/>
      </c>
      <c r="Z143" s="33" t="str">
        <f>IF(ISERROR(VLOOKUP(N143,N$94:N142,1,FALSE)),"","o")</f>
        <v/>
      </c>
      <c r="AA143" s="33" t="str">
        <f>IF(ISERROR(VLOOKUP(N143,N144:PS$158,1,FALSE)),"","o")</f>
        <v/>
      </c>
      <c r="AB143" s="33" t="str">
        <f t="shared" si="10"/>
        <v/>
      </c>
      <c r="AE143" s="32" t="str">
        <f t="shared" si="20"/>
        <v/>
      </c>
      <c r="AF143" s="28" t="str">
        <f t="shared" si="21"/>
        <v/>
      </c>
      <c r="AG143" s="28" t="str">
        <f t="shared" si="22"/>
        <v/>
      </c>
      <c r="AH143" s="34" t="str">
        <f t="shared" si="24"/>
        <v xml:space="preserve">Betteraves : </v>
      </c>
    </row>
    <row r="144" spans="1:34" x14ac:dyDescent="0.25">
      <c r="A144" s="48" t="str">
        <f t="shared" si="23"/>
        <v/>
      </c>
      <c r="B144" s="53"/>
      <c r="C144" s="48"/>
      <c r="D144" s="50"/>
      <c r="E144" s="48"/>
      <c r="F144" s="50"/>
      <c r="G144" s="50"/>
      <c r="H144" s="50"/>
      <c r="I144" s="50"/>
      <c r="J144" s="50"/>
      <c r="K144" s="48"/>
      <c r="L144" s="50"/>
      <c r="M144" s="51"/>
      <c r="N144" s="50"/>
      <c r="S144" s="33" t="str">
        <f>IF(ISERROR(VLOOKUP(D144,$D$11:D143,1,FALSE)),"","o")</f>
        <v/>
      </c>
      <c r="T144" s="33" t="str">
        <f>IF(ISERROR(VLOOKUP(D144,D145:$D$159,1,FALSE)),"","o")</f>
        <v/>
      </c>
      <c r="U144" s="33" t="str">
        <f t="shared" si="9"/>
        <v/>
      </c>
      <c r="V144" s="33" t="str">
        <f>IF(ISERROR(VLOOKUP(L144,L$94:L143,1,FALSE)),"","o")</f>
        <v/>
      </c>
      <c r="W144" s="33" t="str">
        <f>IF(ISERROR(VLOOKUP(L144,L145:L$159,1,FALSE)),"","o")</f>
        <v/>
      </c>
      <c r="X144" s="33" t="str">
        <f t="shared" si="14"/>
        <v/>
      </c>
      <c r="Z144" s="33" t="str">
        <f>IF(ISERROR(VLOOKUP(N144,N$94:N143,1,FALSE)),"","o")</f>
        <v/>
      </c>
      <c r="AA144" s="33" t="str">
        <f>IF(ISERROR(VLOOKUP(N144,N145:PS$158,1,FALSE)),"","o")</f>
        <v/>
      </c>
      <c r="AB144" s="33" t="str">
        <f t="shared" si="10"/>
        <v/>
      </c>
      <c r="AE144" s="32" t="str">
        <f t="shared" si="20"/>
        <v/>
      </c>
      <c r="AF144" s="28" t="str">
        <f t="shared" si="21"/>
        <v/>
      </c>
      <c r="AG144" s="28" t="str">
        <f t="shared" si="22"/>
        <v/>
      </c>
      <c r="AH144" s="34" t="str">
        <f t="shared" si="24"/>
        <v xml:space="preserve"> </v>
      </c>
    </row>
    <row r="145" spans="1:34" x14ac:dyDescent="0.25">
      <c r="A145" s="48" t="str">
        <f t="shared" si="23"/>
        <v/>
      </c>
      <c r="B145" s="53"/>
      <c r="C145" s="48"/>
      <c r="D145" s="50"/>
      <c r="E145" s="48"/>
      <c r="F145" s="50"/>
      <c r="G145" s="50"/>
      <c r="H145" s="50"/>
      <c r="I145" s="50"/>
      <c r="J145" s="50"/>
      <c r="K145" s="48"/>
      <c r="L145" s="50"/>
      <c r="M145" s="51"/>
      <c r="N145" s="50"/>
      <c r="S145" s="33" t="str">
        <f>IF(ISERROR(VLOOKUP(D145,$D$11:D144,1,FALSE)),"","o")</f>
        <v/>
      </c>
      <c r="T145" s="33" t="str">
        <f>IF(ISERROR(VLOOKUP(D145,D146:$D$159,1,FALSE)),"","o")</f>
        <v/>
      </c>
      <c r="U145" s="33" t="str">
        <f t="shared" si="9"/>
        <v/>
      </c>
      <c r="V145" s="33" t="str">
        <f>IF(ISERROR(VLOOKUP(L145,L$94:L144,1,FALSE)),"","o")</f>
        <v/>
      </c>
      <c r="W145" s="33" t="str">
        <f>IF(ISERROR(VLOOKUP(L145,L146:L$159,1,FALSE)),"","o")</f>
        <v/>
      </c>
      <c r="X145" s="33" t="str">
        <f t="shared" si="14"/>
        <v/>
      </c>
      <c r="Z145" s="33" t="str">
        <f>IF(ISERROR(VLOOKUP(N145,N$94:N144,1,FALSE)),"","o")</f>
        <v/>
      </c>
      <c r="AA145" s="33" t="str">
        <f>IF(ISERROR(VLOOKUP(N145,N146:PS$158,1,FALSE)),"","o")</f>
        <v/>
      </c>
      <c r="AB145" s="33" t="str">
        <f t="shared" si="10"/>
        <v/>
      </c>
      <c r="AE145" s="32" t="str">
        <f t="shared" si="20"/>
        <v/>
      </c>
      <c r="AF145" s="28" t="str">
        <f t="shared" si="21"/>
        <v/>
      </c>
      <c r="AG145" s="28" t="str">
        <f t="shared" si="22"/>
        <v/>
      </c>
      <c r="AH145" s="34" t="str">
        <f t="shared" si="24"/>
        <v xml:space="preserve"> </v>
      </c>
    </row>
    <row r="146" spans="1:34" x14ac:dyDescent="0.25">
      <c r="A146" s="48" t="str">
        <f t="shared" si="23"/>
        <v/>
      </c>
      <c r="B146" s="53"/>
      <c r="C146" s="48"/>
      <c r="D146" s="50"/>
      <c r="E146" s="48"/>
      <c r="F146" s="50"/>
      <c r="G146" s="50"/>
      <c r="H146" s="50"/>
      <c r="I146" s="50"/>
      <c r="J146" s="50"/>
      <c r="K146" s="48"/>
      <c r="L146" s="50"/>
      <c r="M146" s="51"/>
      <c r="N146" s="50"/>
      <c r="S146" s="33" t="str">
        <f>IF(ISERROR(VLOOKUP(D146,$D$11:D145,1,FALSE)),"","o")</f>
        <v/>
      </c>
      <c r="T146" s="33" t="str">
        <f>IF(ISERROR(VLOOKUP(D146,D147:$D$159,1,FALSE)),"","o")</f>
        <v/>
      </c>
      <c r="U146" s="33" t="str">
        <f t="shared" si="9"/>
        <v/>
      </c>
      <c r="V146" s="33" t="str">
        <f>IF(ISERROR(VLOOKUP(L146,L$94:L145,1,FALSE)),"","o")</f>
        <v/>
      </c>
      <c r="W146" s="33" t="str">
        <f>IF(ISERROR(VLOOKUP(L146,L147:L$159,1,FALSE)),"","o")</f>
        <v/>
      </c>
      <c r="X146" s="33" t="str">
        <f t="shared" si="14"/>
        <v/>
      </c>
      <c r="Z146" s="33" t="str">
        <f>IF(ISERROR(VLOOKUP(N146,N$94:N145,1,FALSE)),"","o")</f>
        <v/>
      </c>
      <c r="AA146" s="33" t="str">
        <f>IF(ISERROR(VLOOKUP(N146,N147:PS$158,1,FALSE)),"","o")</f>
        <v/>
      </c>
      <c r="AB146" s="33" t="str">
        <f t="shared" si="10"/>
        <v/>
      </c>
      <c r="AE146" s="32" t="str">
        <f t="shared" si="20"/>
        <v/>
      </c>
      <c r="AF146" s="28" t="str">
        <f t="shared" si="21"/>
        <v/>
      </c>
      <c r="AG146" s="28" t="str">
        <f t="shared" si="22"/>
        <v/>
      </c>
      <c r="AH146" s="34" t="str">
        <f t="shared" si="24"/>
        <v xml:space="preserve"> </v>
      </c>
    </row>
    <row r="147" spans="1:34" x14ac:dyDescent="0.25">
      <c r="A147" s="47" t="s">
        <v>195</v>
      </c>
      <c r="B147" s="48"/>
      <c r="C147" s="48"/>
      <c r="D147" s="51"/>
      <c r="E147" s="48"/>
      <c r="F147" s="48"/>
      <c r="G147" s="48"/>
      <c r="H147" s="48"/>
      <c r="I147" s="48"/>
      <c r="J147" s="48"/>
      <c r="K147" s="48"/>
      <c r="L147" s="51"/>
      <c r="M147" s="51"/>
      <c r="N147" s="51"/>
      <c r="S147" s="33" t="str">
        <f>IF(ISERROR(VLOOKUP(D147,$D$11:D146,1,FALSE)),"","o")</f>
        <v/>
      </c>
      <c r="T147" s="33" t="str">
        <f>IF(ISERROR(VLOOKUP(D147,D148:$D$159,1,FALSE)),"","o")</f>
        <v/>
      </c>
      <c r="U147" s="33" t="str">
        <f t="shared" si="9"/>
        <v/>
      </c>
      <c r="V147" s="33" t="str">
        <f>IF(ISERROR(VLOOKUP(L147,L$94:L146,1,FALSE)),"","o")</f>
        <v/>
      </c>
      <c r="W147" s="33" t="str">
        <f>IF(ISERROR(VLOOKUP(L147,L148:L$159,1,FALSE)),"","o")</f>
        <v/>
      </c>
      <c r="X147" s="33" t="str">
        <f t="shared" si="14"/>
        <v/>
      </c>
      <c r="Z147" s="33" t="str">
        <f>IF(ISERROR(VLOOKUP(N147,N$94:N146,1,FALSE)),"","o")</f>
        <v/>
      </c>
      <c r="AA147" s="33" t="str">
        <f>IF(ISERROR(VLOOKUP(N147,N148:PS$158,1,FALSE)),"","o")</f>
        <v/>
      </c>
      <c r="AB147" s="33" t="str">
        <f t="shared" si="10"/>
        <v/>
      </c>
      <c r="AE147" s="32" t="str">
        <f t="shared" si="20"/>
        <v/>
      </c>
      <c r="AF147" s="28" t="str">
        <f t="shared" si="21"/>
        <v/>
      </c>
      <c r="AG147" s="28" t="str">
        <f t="shared" si="22"/>
        <v/>
      </c>
      <c r="AH147" s="34"/>
    </row>
    <row r="148" spans="1:34" x14ac:dyDescent="0.25">
      <c r="A148" s="48" t="str">
        <f t="shared" ref="A148:A158" si="25">IF(A118="","",A118)</f>
        <v>Organisation du travail :</v>
      </c>
      <c r="B148" s="53"/>
      <c r="C148" s="48"/>
      <c r="D148" s="50"/>
      <c r="E148" s="48"/>
      <c r="F148" s="50"/>
      <c r="G148" s="50"/>
      <c r="H148" s="50"/>
      <c r="I148" s="50"/>
      <c r="J148" s="50"/>
      <c r="K148" s="48"/>
      <c r="L148" s="50"/>
      <c r="M148" s="51"/>
      <c r="N148" s="50"/>
      <c r="S148" s="33" t="str">
        <f>IF(ISERROR(VLOOKUP(D148,$D$11:D147,1,FALSE)),"","o")</f>
        <v/>
      </c>
      <c r="T148" s="33" t="str">
        <f>IF(ISERROR(VLOOKUP(D148,D149:$D$159,1,FALSE)),"","o")</f>
        <v/>
      </c>
      <c r="U148" s="33" t="str">
        <f t="shared" si="9"/>
        <v/>
      </c>
      <c r="V148" s="33" t="str">
        <f>IF(ISERROR(VLOOKUP(L148,L$94:L147,1,FALSE)),"","o")</f>
        <v/>
      </c>
      <c r="W148" s="33" t="str">
        <f>IF(ISERROR(VLOOKUP(L148,L149:L$159,1,FALSE)),"","o")</f>
        <v/>
      </c>
      <c r="X148" s="33" t="str">
        <f t="shared" si="14"/>
        <v/>
      </c>
      <c r="Z148" s="33" t="str">
        <f>IF(ISERROR(VLOOKUP(N148,N$94:N147,1,FALSE)),"","o")</f>
        <v/>
      </c>
      <c r="AA148" s="33" t="str">
        <f>IF(ISERROR(VLOOKUP(N148,N149:PS$158,1,FALSE)),"","o")</f>
        <v/>
      </c>
      <c r="AB148" s="33" t="str">
        <f t="shared" si="10"/>
        <v/>
      </c>
      <c r="AE148" s="32" t="str">
        <f t="shared" si="20"/>
        <v/>
      </c>
      <c r="AF148" s="28" t="str">
        <f t="shared" si="21"/>
        <v/>
      </c>
      <c r="AG148" s="28" t="str">
        <f t="shared" si="22"/>
        <v/>
      </c>
      <c r="AH148" s="34" t="str">
        <f t="shared" ref="AH148:AH158" si="26">CONCATENATE(A148," ",B148)</f>
        <v xml:space="preserve">Organisation du travail : </v>
      </c>
    </row>
    <row r="149" spans="1:34" x14ac:dyDescent="0.25">
      <c r="A149" s="48" t="str">
        <f t="shared" si="25"/>
        <v>Conduite de personnel :</v>
      </c>
      <c r="B149" s="53"/>
      <c r="C149" s="48"/>
      <c r="D149" s="50"/>
      <c r="E149" s="48"/>
      <c r="F149" s="50"/>
      <c r="G149" s="50"/>
      <c r="H149" s="50"/>
      <c r="I149" s="50"/>
      <c r="J149" s="50"/>
      <c r="K149" s="48"/>
      <c r="L149" s="50"/>
      <c r="M149" s="51"/>
      <c r="N149" s="50"/>
      <c r="S149" s="33" t="str">
        <f>IF(ISERROR(VLOOKUP(D149,$D$11:D148,1,FALSE)),"","o")</f>
        <v/>
      </c>
      <c r="T149" s="33" t="str">
        <f>IF(ISERROR(VLOOKUP(D149,D150:$D$159,1,FALSE)),"","o")</f>
        <v/>
      </c>
      <c r="U149" s="33" t="str">
        <f t="shared" si="9"/>
        <v/>
      </c>
      <c r="V149" s="33" t="str">
        <f>IF(ISERROR(VLOOKUP(L149,L$94:L148,1,FALSE)),"","o")</f>
        <v/>
      </c>
      <c r="W149" s="33" t="str">
        <f>IF(ISERROR(VLOOKUP(L149,L150:L$159,1,FALSE)),"","o")</f>
        <v/>
      </c>
      <c r="X149" s="33" t="str">
        <f t="shared" si="14"/>
        <v/>
      </c>
      <c r="Z149" s="33" t="str">
        <f>IF(ISERROR(VLOOKUP(N149,N$94:N148,1,FALSE)),"","o")</f>
        <v/>
      </c>
      <c r="AA149" s="33" t="str">
        <f>IF(ISERROR(VLOOKUP(N149,N150:PS$158,1,FALSE)),"","o")</f>
        <v/>
      </c>
      <c r="AB149" s="33" t="str">
        <f t="shared" si="10"/>
        <v/>
      </c>
      <c r="AE149" s="32" t="str">
        <f t="shared" si="20"/>
        <v/>
      </c>
      <c r="AF149" s="28" t="str">
        <f t="shared" si="21"/>
        <v/>
      </c>
      <c r="AG149" s="28" t="str">
        <f t="shared" si="22"/>
        <v/>
      </c>
      <c r="AH149" s="34" t="str">
        <f t="shared" si="26"/>
        <v xml:space="preserve">Conduite de personnel : </v>
      </c>
    </row>
    <row r="150" spans="1:34" x14ac:dyDescent="0.25">
      <c r="A150" s="48" t="str">
        <f t="shared" si="25"/>
        <v>Tenue des comptes :</v>
      </c>
      <c r="B150" s="53"/>
      <c r="C150" s="48"/>
      <c r="D150" s="50"/>
      <c r="E150" s="48"/>
      <c r="F150" s="50"/>
      <c r="G150" s="50"/>
      <c r="H150" s="50"/>
      <c r="I150" s="50"/>
      <c r="J150" s="50"/>
      <c r="K150" s="48"/>
      <c r="L150" s="50"/>
      <c r="M150" s="51"/>
      <c r="N150" s="50"/>
      <c r="S150" s="33" t="str">
        <f>IF(ISERROR(VLOOKUP(D150,$D$11:D149,1,FALSE)),"","o")</f>
        <v/>
      </c>
      <c r="T150" s="33" t="str">
        <f>IF(ISERROR(VLOOKUP(D150,D151:$D$159,1,FALSE)),"","o")</f>
        <v/>
      </c>
      <c r="U150" s="33" t="str">
        <f t="shared" si="9"/>
        <v/>
      </c>
      <c r="V150" s="33" t="str">
        <f>IF(ISERROR(VLOOKUP(L150,L$94:L149,1,FALSE)),"","o")</f>
        <v/>
      </c>
      <c r="W150" s="33" t="str">
        <f>IF(ISERROR(VLOOKUP(L150,L151:L$159,1,FALSE)),"","o")</f>
        <v/>
      </c>
      <c r="X150" s="33" t="str">
        <f t="shared" si="14"/>
        <v/>
      </c>
      <c r="Z150" s="33" t="str">
        <f>IF(ISERROR(VLOOKUP(N150,N$94:N149,1,FALSE)),"","o")</f>
        <v/>
      </c>
      <c r="AA150" s="33" t="str">
        <f>IF(ISERROR(VLOOKUP(N150,N151:PS$158,1,FALSE)),"","o")</f>
        <v/>
      </c>
      <c r="AB150" s="33" t="str">
        <f t="shared" si="10"/>
        <v/>
      </c>
      <c r="AE150" s="32" t="str">
        <f t="shared" si="20"/>
        <v/>
      </c>
      <c r="AF150" s="28" t="str">
        <f t="shared" si="21"/>
        <v/>
      </c>
      <c r="AG150" s="28" t="str">
        <f t="shared" si="22"/>
        <v/>
      </c>
      <c r="AH150" s="34" t="str">
        <f t="shared" si="26"/>
        <v xml:space="preserve">Tenue des comptes : </v>
      </c>
    </row>
    <row r="151" spans="1:34" x14ac:dyDescent="0.25">
      <c r="A151" s="48" t="str">
        <f t="shared" si="25"/>
        <v>Analyse de la comptabilité :</v>
      </c>
      <c r="B151" s="53"/>
      <c r="C151" s="48"/>
      <c r="D151" s="50"/>
      <c r="E151" s="48"/>
      <c r="F151" s="50"/>
      <c r="G151" s="50"/>
      <c r="H151" s="50"/>
      <c r="I151" s="50"/>
      <c r="J151" s="50"/>
      <c r="K151" s="48"/>
      <c r="L151" s="50"/>
      <c r="M151" s="51"/>
      <c r="N151" s="50"/>
      <c r="S151" s="33" t="str">
        <f>IF(ISERROR(VLOOKUP(D151,$D$11:D150,1,FALSE)),"","o")</f>
        <v/>
      </c>
      <c r="T151" s="33" t="str">
        <f>IF(ISERROR(VLOOKUP(D151,D152:$D$159,1,FALSE)),"","o")</f>
        <v/>
      </c>
      <c r="U151" s="33" t="str">
        <f t="shared" si="9"/>
        <v/>
      </c>
      <c r="V151" s="33" t="str">
        <f>IF(ISERROR(VLOOKUP(L151,L$94:L150,1,FALSE)),"","o")</f>
        <v/>
      </c>
      <c r="W151" s="33" t="str">
        <f>IF(ISERROR(VLOOKUP(L151,L152:L$159,1,FALSE)),"","o")</f>
        <v/>
      </c>
      <c r="X151" s="33" t="str">
        <f t="shared" si="14"/>
        <v/>
      </c>
      <c r="Z151" s="33" t="str">
        <f>IF(ISERROR(VLOOKUP(N151,N$94:N150,1,FALSE)),"","o")</f>
        <v/>
      </c>
      <c r="AA151" s="33" t="str">
        <f>IF(ISERROR(VLOOKUP(N151,N152:PS$158,1,FALSE)),"","o")</f>
        <v/>
      </c>
      <c r="AB151" s="33" t="str">
        <f t="shared" si="10"/>
        <v/>
      </c>
      <c r="AE151" s="32" t="str">
        <f t="shared" si="20"/>
        <v/>
      </c>
      <c r="AF151" s="28" t="str">
        <f t="shared" si="21"/>
        <v/>
      </c>
      <c r="AG151" s="28" t="str">
        <f t="shared" si="22"/>
        <v/>
      </c>
      <c r="AH151" s="34" t="str">
        <f t="shared" si="26"/>
        <v xml:space="preserve">Analyse de la comptabilité : </v>
      </c>
    </row>
    <row r="152" spans="1:34" x14ac:dyDescent="0.25">
      <c r="A152" s="48" t="str">
        <f t="shared" si="25"/>
        <v>Entretien du parc machines :</v>
      </c>
      <c r="B152" s="53"/>
      <c r="C152" s="48"/>
      <c r="D152" s="50"/>
      <c r="E152" s="48"/>
      <c r="F152" s="50"/>
      <c r="G152" s="50"/>
      <c r="H152" s="50"/>
      <c r="I152" s="50"/>
      <c r="J152" s="50"/>
      <c r="K152" s="48"/>
      <c r="L152" s="50"/>
      <c r="M152" s="51"/>
      <c r="N152" s="50"/>
      <c r="S152" s="33" t="str">
        <f>IF(ISERROR(VLOOKUP(D152,$D$11:D151,1,FALSE)),"","o")</f>
        <v/>
      </c>
      <c r="T152" s="33" t="str">
        <f>IF(ISERROR(VLOOKUP(D152,D153:$D$159,1,FALSE)),"","o")</f>
        <v/>
      </c>
      <c r="U152" s="33" t="str">
        <f t="shared" si="9"/>
        <v/>
      </c>
      <c r="V152" s="33" t="str">
        <f>IF(ISERROR(VLOOKUP(L152,L$94:L151,1,FALSE)),"","o")</f>
        <v/>
      </c>
      <c r="W152" s="33" t="str">
        <f>IF(ISERROR(VLOOKUP(L152,L153:L$159,1,FALSE)),"","o")</f>
        <v/>
      </c>
      <c r="X152" s="33" t="str">
        <f t="shared" si="14"/>
        <v/>
      </c>
      <c r="Z152" s="33" t="str">
        <f>IF(ISERROR(VLOOKUP(N152,N$94:N151,1,FALSE)),"","o")</f>
        <v/>
      </c>
      <c r="AA152" s="33" t="str">
        <f>IF(ISERROR(VLOOKUP(N152,N153:PS$158,1,FALSE)),"","o")</f>
        <v/>
      </c>
      <c r="AB152" s="33" t="str">
        <f t="shared" si="10"/>
        <v/>
      </c>
      <c r="AE152" s="32" t="str">
        <f t="shared" si="20"/>
        <v/>
      </c>
      <c r="AF152" s="28" t="str">
        <f t="shared" si="21"/>
        <v/>
      </c>
      <c r="AG152" s="28" t="str">
        <f t="shared" si="22"/>
        <v/>
      </c>
      <c r="AH152" s="34" t="str">
        <f t="shared" si="26"/>
        <v xml:space="preserve">Entretien du parc machines : </v>
      </c>
    </row>
    <row r="153" spans="1:34" x14ac:dyDescent="0.25">
      <c r="A153" s="48" t="str">
        <f t="shared" si="25"/>
        <v>Entretien des bâtiments :</v>
      </c>
      <c r="B153" s="53"/>
      <c r="C153" s="48"/>
      <c r="D153" s="50"/>
      <c r="E153" s="48"/>
      <c r="F153" s="50"/>
      <c r="G153" s="50"/>
      <c r="H153" s="50"/>
      <c r="I153" s="50"/>
      <c r="J153" s="50"/>
      <c r="K153" s="48"/>
      <c r="L153" s="50"/>
      <c r="M153" s="51"/>
      <c r="N153" s="50"/>
      <c r="S153" s="33" t="str">
        <f>IF(ISERROR(VLOOKUP(D153,$D$11:D152,1,FALSE)),"","o")</f>
        <v/>
      </c>
      <c r="T153" s="33" t="str">
        <f>IF(ISERROR(VLOOKUP(D153,D154:$D$159,1,FALSE)),"","o")</f>
        <v/>
      </c>
      <c r="U153" s="33" t="str">
        <f t="shared" si="9"/>
        <v/>
      </c>
      <c r="V153" s="33" t="str">
        <f>IF(ISERROR(VLOOKUP(L153,L$94:L152,1,FALSE)),"","o")</f>
        <v/>
      </c>
      <c r="W153" s="33" t="str">
        <f>IF(ISERROR(VLOOKUP(L153,L154:L$159,1,FALSE)),"","o")</f>
        <v/>
      </c>
      <c r="X153" s="33" t="str">
        <f t="shared" si="14"/>
        <v/>
      </c>
      <c r="Z153" s="33" t="str">
        <f>IF(ISERROR(VLOOKUP(N153,N$94:N152,1,FALSE)),"","o")</f>
        <v/>
      </c>
      <c r="AA153" s="33" t="str">
        <f>IF(ISERROR(VLOOKUP(N153,N154:PS$158,1,FALSE)),"","o")</f>
        <v/>
      </c>
      <c r="AB153" s="33" t="str">
        <f t="shared" si="10"/>
        <v/>
      </c>
      <c r="AE153" s="32" t="str">
        <f t="shared" si="20"/>
        <v/>
      </c>
      <c r="AF153" s="28" t="str">
        <f t="shared" si="21"/>
        <v/>
      </c>
      <c r="AG153" s="28" t="str">
        <f t="shared" si="22"/>
        <v/>
      </c>
      <c r="AH153" s="34" t="str">
        <f t="shared" si="26"/>
        <v xml:space="preserve">Entretien des bâtiments : </v>
      </c>
    </row>
    <row r="154" spans="1:34" x14ac:dyDescent="0.25">
      <c r="A154" s="48" t="str">
        <f t="shared" si="25"/>
        <v>Conduite de négociations :</v>
      </c>
      <c r="B154" s="53"/>
      <c r="C154" s="48"/>
      <c r="D154" s="50"/>
      <c r="E154" s="48"/>
      <c r="F154" s="50"/>
      <c r="G154" s="50"/>
      <c r="H154" s="50"/>
      <c r="I154" s="50"/>
      <c r="J154" s="50"/>
      <c r="K154" s="48"/>
      <c r="L154" s="50"/>
      <c r="M154" s="51"/>
      <c r="N154" s="50"/>
      <c r="S154" s="33" t="str">
        <f>IF(ISERROR(VLOOKUP(D154,$D$11:D153,1,FALSE)),"","o")</f>
        <v/>
      </c>
      <c r="T154" s="33" t="str">
        <f>IF(ISERROR(VLOOKUP(D154,D155:$D$159,1,FALSE)),"","o")</f>
        <v/>
      </c>
      <c r="U154" s="33" t="str">
        <f t="shared" si="9"/>
        <v/>
      </c>
      <c r="V154" s="33" t="str">
        <f>IF(ISERROR(VLOOKUP(L154,L$94:L153,1,FALSE)),"","o")</f>
        <v/>
      </c>
      <c r="W154" s="33" t="str">
        <f>IF(ISERROR(VLOOKUP(L154,L155:L$159,1,FALSE)),"","o")</f>
        <v/>
      </c>
      <c r="X154" s="33" t="str">
        <f t="shared" si="14"/>
        <v/>
      </c>
      <c r="Z154" s="33" t="str">
        <f>IF(ISERROR(VLOOKUP(N154,N$94:N153,1,FALSE)),"","o")</f>
        <v/>
      </c>
      <c r="AA154" s="33" t="str">
        <f>IF(ISERROR(VLOOKUP(N154,N155:PS$158,1,FALSE)),"","o")</f>
        <v/>
      </c>
      <c r="AB154" s="33" t="str">
        <f t="shared" si="10"/>
        <v/>
      </c>
      <c r="AE154" s="32" t="str">
        <f t="shared" si="20"/>
        <v/>
      </c>
      <c r="AF154" s="28" t="str">
        <f t="shared" si="21"/>
        <v/>
      </c>
      <c r="AG154" s="28" t="str">
        <f t="shared" si="22"/>
        <v/>
      </c>
      <c r="AH154" s="34" t="str">
        <f t="shared" si="26"/>
        <v xml:space="preserve">Conduite de négociations : </v>
      </c>
    </row>
    <row r="155" spans="1:34" x14ac:dyDescent="0.25">
      <c r="A155" s="48" t="str">
        <f t="shared" si="25"/>
        <v>Acquisition de nouv. clients :</v>
      </c>
      <c r="B155" s="53"/>
      <c r="C155" s="48"/>
      <c r="D155" s="50"/>
      <c r="E155" s="48"/>
      <c r="F155" s="50"/>
      <c r="G155" s="50"/>
      <c r="H155" s="50"/>
      <c r="I155" s="50"/>
      <c r="J155" s="50"/>
      <c r="K155" s="48"/>
      <c r="L155" s="50"/>
      <c r="M155" s="51"/>
      <c r="N155" s="50"/>
      <c r="S155" s="33" t="str">
        <f>IF(ISERROR(VLOOKUP(D155,$D$11:D154,1,FALSE)),"","o")</f>
        <v/>
      </c>
      <c r="T155" s="33" t="str">
        <f>IF(ISERROR(VLOOKUP(D155,D156:$D$159,1,FALSE)),"","o")</f>
        <v/>
      </c>
      <c r="U155" s="33" t="str">
        <f t="shared" si="9"/>
        <v/>
      </c>
      <c r="V155" s="33" t="str">
        <f>IF(ISERROR(VLOOKUP(L155,L$94:L154,1,FALSE)),"","o")</f>
        <v/>
      </c>
      <c r="W155" s="33" t="str">
        <f>IF(ISERROR(VLOOKUP(L155,L156:L$159,1,FALSE)),"","o")</f>
        <v/>
      </c>
      <c r="X155" s="33" t="str">
        <f t="shared" si="14"/>
        <v/>
      </c>
      <c r="Z155" s="33" t="str">
        <f>IF(ISERROR(VLOOKUP(N155,N$94:N154,1,FALSE)),"","o")</f>
        <v/>
      </c>
      <c r="AA155" s="33" t="str">
        <f>IF(ISERROR(VLOOKUP(N155,N156:PS$158,1,FALSE)),"","o")</f>
        <v/>
      </c>
      <c r="AB155" s="33" t="str">
        <f t="shared" si="10"/>
        <v/>
      </c>
      <c r="AE155" s="32" t="str">
        <f t="shared" si="20"/>
        <v/>
      </c>
      <c r="AF155" s="28" t="str">
        <f t="shared" si="21"/>
        <v/>
      </c>
      <c r="AG155" s="28" t="str">
        <f t="shared" si="22"/>
        <v/>
      </c>
      <c r="AH155" s="34" t="str">
        <f t="shared" si="26"/>
        <v xml:space="preserve">Acquisition de nouv. clients : </v>
      </c>
    </row>
    <row r="156" spans="1:34" x14ac:dyDescent="0.25">
      <c r="A156" s="48" t="str">
        <f t="shared" si="25"/>
        <v/>
      </c>
      <c r="B156" s="53"/>
      <c r="C156" s="48"/>
      <c r="D156" s="50"/>
      <c r="E156" s="48"/>
      <c r="F156" s="50"/>
      <c r="G156" s="50"/>
      <c r="H156" s="50"/>
      <c r="I156" s="50"/>
      <c r="J156" s="50"/>
      <c r="K156" s="48"/>
      <c r="L156" s="50"/>
      <c r="M156" s="51"/>
      <c r="N156" s="50"/>
      <c r="S156" s="33" t="str">
        <f>IF(ISERROR(VLOOKUP(D156,$D$11:D155,1,FALSE)),"","o")</f>
        <v/>
      </c>
      <c r="T156" s="33" t="str">
        <f>IF(ISERROR(VLOOKUP(D156,D157:$D$159,1,FALSE)),"","o")</f>
        <v/>
      </c>
      <c r="U156" s="33" t="str">
        <f t="shared" si="9"/>
        <v/>
      </c>
      <c r="V156" s="33" t="str">
        <f>IF(ISERROR(VLOOKUP(L156,L$94:L155,1,FALSE)),"","o")</f>
        <v/>
      </c>
      <c r="W156" s="33" t="str">
        <f>IF(ISERROR(VLOOKUP(L156,L157:L$159,1,FALSE)),"","o")</f>
        <v/>
      </c>
      <c r="X156" s="33" t="str">
        <f t="shared" si="14"/>
        <v/>
      </c>
      <c r="Z156" s="33" t="str">
        <f>IF(ISERROR(VLOOKUP(N156,N$94:N155,1,FALSE)),"","o")</f>
        <v/>
      </c>
      <c r="AA156" s="33" t="str">
        <f>IF(ISERROR(VLOOKUP(N156,N157:PS$158,1,FALSE)),"","o")</f>
        <v/>
      </c>
      <c r="AB156" s="33" t="str">
        <f t="shared" si="10"/>
        <v/>
      </c>
      <c r="AE156" s="32" t="str">
        <f t="shared" si="20"/>
        <v/>
      </c>
      <c r="AF156" s="28" t="str">
        <f t="shared" si="21"/>
        <v/>
      </c>
      <c r="AG156" s="28" t="str">
        <f t="shared" si="22"/>
        <v/>
      </c>
      <c r="AH156" s="34" t="str">
        <f t="shared" si="26"/>
        <v xml:space="preserve"> </v>
      </c>
    </row>
    <row r="157" spans="1:34" x14ac:dyDescent="0.25">
      <c r="A157" s="48" t="str">
        <f t="shared" si="25"/>
        <v/>
      </c>
      <c r="B157" s="53"/>
      <c r="C157" s="48"/>
      <c r="D157" s="50"/>
      <c r="E157" s="48"/>
      <c r="F157" s="50"/>
      <c r="G157" s="50"/>
      <c r="H157" s="50"/>
      <c r="I157" s="50"/>
      <c r="J157" s="50"/>
      <c r="K157" s="48"/>
      <c r="L157" s="50"/>
      <c r="M157" s="51"/>
      <c r="N157" s="50"/>
      <c r="S157" s="33" t="str">
        <f>IF(ISERROR(VLOOKUP(D157,$D$11:D156,1,FALSE)),"","o")</f>
        <v/>
      </c>
      <c r="T157" s="33" t="str">
        <f>IF(ISERROR(VLOOKUP(D157,D158:$D$159,1,FALSE)),"","o")</f>
        <v/>
      </c>
      <c r="U157" s="33" t="str">
        <f t="shared" si="9"/>
        <v/>
      </c>
      <c r="V157" s="33" t="str">
        <f>IF(ISERROR(VLOOKUP(L157,L$94:L156,1,FALSE)),"","o")</f>
        <v/>
      </c>
      <c r="W157" s="33" t="str">
        <f>IF(ISERROR(VLOOKUP(L157,L158:L$159,1,FALSE)),"","o")</f>
        <v/>
      </c>
      <c r="X157" s="33" t="str">
        <f t="shared" si="14"/>
        <v/>
      </c>
      <c r="Z157" s="33" t="str">
        <f>IF(ISERROR(VLOOKUP(N157,N$94:N156,1,FALSE)),"","o")</f>
        <v/>
      </c>
      <c r="AA157" s="33" t="str">
        <f>IF(ISERROR(VLOOKUP(N157,N158:PS$158,1,FALSE)),"","o")</f>
        <v/>
      </c>
      <c r="AB157" s="33" t="str">
        <f t="shared" si="10"/>
        <v/>
      </c>
      <c r="AE157" s="32" t="str">
        <f t="shared" si="20"/>
        <v/>
      </c>
      <c r="AF157" s="28" t="str">
        <f t="shared" si="21"/>
        <v/>
      </c>
      <c r="AG157" s="28" t="str">
        <f t="shared" si="22"/>
        <v/>
      </c>
      <c r="AH157" s="34" t="str">
        <f t="shared" si="26"/>
        <v xml:space="preserve"> </v>
      </c>
    </row>
    <row r="158" spans="1:34" x14ac:dyDescent="0.25">
      <c r="A158" s="48" t="str">
        <f t="shared" si="25"/>
        <v/>
      </c>
      <c r="B158" s="53"/>
      <c r="C158" s="48"/>
      <c r="D158" s="50"/>
      <c r="E158" s="48"/>
      <c r="F158" s="50"/>
      <c r="G158" s="50"/>
      <c r="H158" s="50"/>
      <c r="I158" s="50"/>
      <c r="J158" s="50"/>
      <c r="K158" s="48"/>
      <c r="L158" s="50"/>
      <c r="M158" s="51"/>
      <c r="N158" s="50"/>
      <c r="S158" s="33" t="str">
        <f>IF(ISERROR(VLOOKUP(D158,$D$11:D157,1,FALSE)),"","o")</f>
        <v/>
      </c>
      <c r="T158" s="33" t="str">
        <f>IF(ISERROR(VLOOKUP(D158,D159:$D$159,1,FALSE)),"","o")</f>
        <v/>
      </c>
      <c r="U158" s="33" t="str">
        <f t="shared" si="9"/>
        <v/>
      </c>
      <c r="V158" s="33" t="str">
        <f>IF(ISERROR(VLOOKUP(L158,L$94:L157,1,FALSE)),"","o")</f>
        <v/>
      </c>
      <c r="W158" s="33" t="str">
        <f>IF(ISERROR(VLOOKUP(L158,L159:L$159,1,FALSE)),"","o")</f>
        <v/>
      </c>
      <c r="X158" s="33" t="str">
        <f t="shared" si="14"/>
        <v/>
      </c>
      <c r="Z158" s="33" t="str">
        <f>IF(ISERROR(VLOOKUP(N158,N$94:N157,1,FALSE)),"","o")</f>
        <v/>
      </c>
      <c r="AA158" s="33" t="str">
        <f>IF(ISERROR(VLOOKUP(N158,N$158:PS159,1,FALSE)),"","o")</f>
        <v/>
      </c>
      <c r="AB158" s="33" t="str">
        <f t="shared" si="10"/>
        <v/>
      </c>
      <c r="AE158" s="32" t="str">
        <f t="shared" si="20"/>
        <v/>
      </c>
      <c r="AF158" s="28" t="str">
        <f t="shared" si="21"/>
        <v/>
      </c>
      <c r="AG158" s="28" t="str">
        <f t="shared" si="22"/>
        <v/>
      </c>
      <c r="AH158" s="34" t="str">
        <f t="shared" si="26"/>
        <v xml:space="preserve"> </v>
      </c>
    </row>
    <row r="159" spans="1:34" ht="6" customHeight="1" x14ac:dyDescent="0.25">
      <c r="A159" s="48"/>
      <c r="B159" s="48"/>
      <c r="C159" s="48"/>
      <c r="D159" s="51"/>
      <c r="E159" s="48"/>
      <c r="F159" s="48"/>
      <c r="G159" s="48"/>
      <c r="H159" s="48"/>
      <c r="I159" s="48"/>
      <c r="J159" s="48"/>
      <c r="K159" s="48"/>
      <c r="L159" s="51"/>
      <c r="M159" s="51"/>
      <c r="N159" s="51"/>
      <c r="S159" s="12" t="str">
        <f>IF(ISERROR(VLOOKUP(D159,$D$95:D158,1,FALSE)),"","o")</f>
        <v/>
      </c>
      <c r="T159" s="12" t="str">
        <f>IF(ISERROR(VLOOKUP(D159,#REF!,1,FALSE)),"","o")</f>
        <v/>
      </c>
      <c r="U159" s="12" t="str">
        <f t="shared" ref="U159" si="27">IF(OR(S159="o",T159="o"),"o","")</f>
        <v/>
      </c>
      <c r="V159" s="12" t="str">
        <f>IF(ISERROR(VLOOKUP(#REF!,L$95:L159,1,FALSE)),"","o")</f>
        <v/>
      </c>
      <c r="W159" s="12" t="str">
        <f>IF(ISERROR(VLOOKUP(#REF!,#REF!,1,FALSE)),"","o")</f>
        <v/>
      </c>
      <c r="X159" s="12" t="str">
        <f t="shared" si="14"/>
        <v/>
      </c>
      <c r="Z159" s="12" t="str">
        <f>IF(ISERROR(VLOOKUP(#REF!,N$95:N159,1,FALSE)),"","o")</f>
        <v/>
      </c>
      <c r="AA159" s="12" t="str">
        <f>IF(ISERROR(VLOOKUP(#REF!,#REF!,1,FALSE)),"","o")</f>
        <v/>
      </c>
      <c r="AB159" s="12" t="str">
        <f t="shared" ref="AB159" si="28">IF(OR(Z159="o",AA159="o"),"o","")</f>
        <v/>
      </c>
      <c r="AE159" s="13" t="str">
        <f t="shared" si="20"/>
        <v/>
      </c>
      <c r="AF159" s="10" t="str">
        <f t="shared" si="21"/>
        <v/>
      </c>
      <c r="AG159" s="10" t="str">
        <f t="shared" si="22"/>
        <v/>
      </c>
    </row>
  </sheetData>
  <sheetProtection sheet="1" objects="1" scenarios="1"/>
  <mergeCells count="113">
    <mergeCell ref="V91:X91"/>
    <mergeCell ref="Z91:AB91"/>
    <mergeCell ref="A92:B92"/>
    <mergeCell ref="F92:J92"/>
    <mergeCell ref="A88:B88"/>
    <mergeCell ref="F88:J88"/>
    <mergeCell ref="A89:B89"/>
    <mergeCell ref="F89:J89"/>
    <mergeCell ref="A91:N91"/>
    <mergeCell ref="S91:U91"/>
    <mergeCell ref="A85:B85"/>
    <mergeCell ref="F85:J85"/>
    <mergeCell ref="A86:B86"/>
    <mergeCell ref="F86:J86"/>
    <mergeCell ref="A87:B87"/>
    <mergeCell ref="F87:J87"/>
    <mergeCell ref="A82:B82"/>
    <mergeCell ref="F82:J82"/>
    <mergeCell ref="A83:B83"/>
    <mergeCell ref="F83:J83"/>
    <mergeCell ref="A84:B84"/>
    <mergeCell ref="F84:J84"/>
    <mergeCell ref="A79:B79"/>
    <mergeCell ref="F79:J79"/>
    <mergeCell ref="A80:B80"/>
    <mergeCell ref="F80:J80"/>
    <mergeCell ref="A81:B81"/>
    <mergeCell ref="F81:J81"/>
    <mergeCell ref="A76:B76"/>
    <mergeCell ref="F76:J76"/>
    <mergeCell ref="A77:B77"/>
    <mergeCell ref="F77:J77"/>
    <mergeCell ref="A78:B78"/>
    <mergeCell ref="F78:J78"/>
    <mergeCell ref="A73:B73"/>
    <mergeCell ref="F73:J73"/>
    <mergeCell ref="A74:B74"/>
    <mergeCell ref="F74:J74"/>
    <mergeCell ref="A75:B75"/>
    <mergeCell ref="F75:J75"/>
    <mergeCell ref="A70:B70"/>
    <mergeCell ref="F70:J70"/>
    <mergeCell ref="A71:B71"/>
    <mergeCell ref="F71:J71"/>
    <mergeCell ref="A72:B72"/>
    <mergeCell ref="F72:J72"/>
    <mergeCell ref="A67:B67"/>
    <mergeCell ref="F67:J67"/>
    <mergeCell ref="A68:B68"/>
    <mergeCell ref="F68:J68"/>
    <mergeCell ref="A69:B69"/>
    <mergeCell ref="F69:J69"/>
    <mergeCell ref="A64:B64"/>
    <mergeCell ref="F64:J64"/>
    <mergeCell ref="A65:B65"/>
    <mergeCell ref="F65:J65"/>
    <mergeCell ref="A66:B66"/>
    <mergeCell ref="F66:J66"/>
    <mergeCell ref="A61:B61"/>
    <mergeCell ref="F61:J61"/>
    <mergeCell ref="A62:B62"/>
    <mergeCell ref="F62:J62"/>
    <mergeCell ref="A63:B63"/>
    <mergeCell ref="F63:J63"/>
    <mergeCell ref="V57:X57"/>
    <mergeCell ref="A58:B58"/>
    <mergeCell ref="F58:J58"/>
    <mergeCell ref="A59:B59"/>
    <mergeCell ref="F59:J59"/>
    <mergeCell ref="A60:B60"/>
    <mergeCell ref="F60:J60"/>
    <mergeCell ref="I49:N52"/>
    <mergeCell ref="J53:N53"/>
    <mergeCell ref="J54:N54"/>
    <mergeCell ref="J55:N55"/>
    <mergeCell ref="A56:L56"/>
    <mergeCell ref="A57:N57"/>
    <mergeCell ref="J42:N42"/>
    <mergeCell ref="J43:N43"/>
    <mergeCell ref="J44:N44"/>
    <mergeCell ref="J45:N45"/>
    <mergeCell ref="J46:N46"/>
    <mergeCell ref="J47:N47"/>
    <mergeCell ref="Z31:AB31"/>
    <mergeCell ref="A32:N32"/>
    <mergeCell ref="A33:N33"/>
    <mergeCell ref="I35:N39"/>
    <mergeCell ref="J40:N40"/>
    <mergeCell ref="J41:N41"/>
    <mergeCell ref="A27:B27"/>
    <mergeCell ref="A28:B28"/>
    <mergeCell ref="A29:B29"/>
    <mergeCell ref="A30:B30"/>
    <mergeCell ref="S31:U31"/>
    <mergeCell ref="V31:X31"/>
    <mergeCell ref="A17:B17"/>
    <mergeCell ref="A18:B18"/>
    <mergeCell ref="A21:B21"/>
    <mergeCell ref="A22:B22"/>
    <mergeCell ref="A23:B23"/>
    <mergeCell ref="A24:B24"/>
    <mergeCell ref="A13:B13"/>
    <mergeCell ref="A14:B14"/>
    <mergeCell ref="Q14:Q15"/>
    <mergeCell ref="T14:T15"/>
    <mergeCell ref="A15:B15"/>
    <mergeCell ref="A16:B16"/>
    <mergeCell ref="A6:N6"/>
    <mergeCell ref="Q7:Q8"/>
    <mergeCell ref="T7:T8"/>
    <mergeCell ref="A8:B8"/>
    <mergeCell ref="A9:B9"/>
    <mergeCell ref="A10:B10"/>
  </mergeCells>
  <conditionalFormatting sqref="A2">
    <cfRule type="expression" dxfId="224" priority="1">
      <formula>$B$2=""</formula>
    </cfRule>
  </conditionalFormatting>
  <conditionalFormatting sqref="A32:XFD39 A40:J47 O40:XFD47 A48:XFD52 A53:J55 O53:XFD55 A56:XFD202">
    <cfRule type="expression" dxfId="223" priority="2">
      <formula>$N$2="Rapide"</formula>
    </cfRule>
  </conditionalFormatting>
  <conditionalFormatting sqref="D94:D159">
    <cfRule type="expression" dxfId="222" priority="53">
      <formula>U94="o"</formula>
    </cfRule>
  </conditionalFormatting>
  <conditionalFormatting sqref="D95:D98 F95:J98 D102:D116 F102:J116">
    <cfRule type="expression" dxfId="221" priority="3">
      <formula>$B37&lt;&gt;""</formula>
    </cfRule>
  </conditionalFormatting>
  <conditionalFormatting sqref="F94:F159 F34:F49">
    <cfRule type="expression" dxfId="220" priority="51">
      <formula>F34&lt;&gt;""</formula>
    </cfRule>
  </conditionalFormatting>
  <conditionalFormatting sqref="F59:J89">
    <cfRule type="expression" dxfId="219" priority="41">
      <formula>OR(D59="Tout-à-fait",D59="Plutôt oui")</formula>
    </cfRule>
    <cfRule type="expression" dxfId="218" priority="40">
      <formula>X59="o"</formula>
    </cfRule>
  </conditionalFormatting>
  <conditionalFormatting sqref="F95:J159 D95:D159 F34:J34 F35:I35 F36:H49 I41 E99 K99">
    <cfRule type="expression" dxfId="217" priority="56">
      <formula>AND($A34&lt;&gt;"",$B34&lt;&gt;"")</formula>
    </cfRule>
  </conditionalFormatting>
  <conditionalFormatting sqref="F118:J126 D118:D126">
    <cfRule type="expression" dxfId="216" priority="70">
      <formula>$B61&lt;&gt;""</formula>
    </cfRule>
  </conditionalFormatting>
  <conditionalFormatting sqref="F127:J128 F132:J133 D127:D128 D132:D133">
    <cfRule type="expression" dxfId="215" priority="69">
      <formula>$B72&lt;&gt;""</formula>
    </cfRule>
  </conditionalFormatting>
  <conditionalFormatting sqref="F134:J146 D134:D146">
    <cfRule type="expression" dxfId="214" priority="75">
      <formula>$B80&lt;&gt;""</formula>
    </cfRule>
  </conditionalFormatting>
  <conditionalFormatting sqref="F148:J156 D148:D156">
    <cfRule type="expression" dxfId="213" priority="71">
      <formula>$B95&lt;&gt;""</formula>
    </cfRule>
  </conditionalFormatting>
  <conditionalFormatting sqref="F157:J158 D157:D158">
    <cfRule type="expression" dxfId="212" priority="72">
      <formula>$B105&lt;&gt;""</formula>
    </cfRule>
  </conditionalFormatting>
  <conditionalFormatting sqref="F94:N94 D94">
    <cfRule type="expression" dxfId="211" priority="52">
      <formula>AND($A94&lt;&gt;"",$B94&lt;&gt;"")</formula>
    </cfRule>
  </conditionalFormatting>
  <conditionalFormatting sqref="F100:N101 D100:D101">
    <cfRule type="expression" dxfId="210" priority="39">
      <formula>AND($A100&lt;&gt;"",$B100&lt;&gt;"")</formula>
    </cfRule>
  </conditionalFormatting>
  <conditionalFormatting sqref="F117:N117 D117">
    <cfRule type="expression" dxfId="209" priority="29">
      <formula>AND($A117&lt;&gt;"",$B117&lt;&gt;"")</formula>
    </cfRule>
  </conditionalFormatting>
  <conditionalFormatting sqref="F131:N131 D131">
    <cfRule type="expression" dxfId="208" priority="20">
      <formula>AND($A131&lt;&gt;"",$B131&lt;&gt;"")</formula>
    </cfRule>
  </conditionalFormatting>
  <conditionalFormatting sqref="F147:N147 D147">
    <cfRule type="expression" dxfId="207" priority="9">
      <formula>AND($A147&lt;&gt;"",$B147&lt;&gt;"")</formula>
    </cfRule>
  </conditionalFormatting>
  <conditionalFormatting sqref="G94:G159">
    <cfRule type="expression" dxfId="206" priority="50">
      <formula>G94&lt;&gt;""</formula>
    </cfRule>
  </conditionalFormatting>
  <conditionalFormatting sqref="H94:H159 H34:H49">
    <cfRule type="expression" dxfId="205" priority="47">
      <formula>H34&lt;&gt;""</formula>
    </cfRule>
  </conditionalFormatting>
  <conditionalFormatting sqref="I42">
    <cfRule type="expression" dxfId="204" priority="60">
      <formula>AND($A43&lt;&gt;"",$B43&lt;&gt;"")</formula>
    </cfRule>
  </conditionalFormatting>
  <conditionalFormatting sqref="I43">
    <cfRule type="expression" dxfId="203" priority="61">
      <formula>AND($A45&lt;&gt;"",$B45&lt;&gt;"")</formula>
    </cfRule>
  </conditionalFormatting>
  <conditionalFormatting sqref="I44">
    <cfRule type="expression" dxfId="202" priority="62">
      <formula>AND($A47&lt;&gt;"",$B47&lt;&gt;"")</formula>
    </cfRule>
  </conditionalFormatting>
  <conditionalFormatting sqref="I45 I53 I55">
    <cfRule type="expression" dxfId="201" priority="63">
      <formula>AND($A49&lt;&gt;"",$B49&lt;&gt;"")</formula>
    </cfRule>
  </conditionalFormatting>
  <conditionalFormatting sqref="I46">
    <cfRule type="expression" dxfId="200" priority="42">
      <formula>AND($A51&lt;&gt;"",$B51&lt;&gt;"")</formula>
    </cfRule>
  </conditionalFormatting>
  <conditionalFormatting sqref="I47">
    <cfRule type="expression" dxfId="199" priority="43">
      <formula>AND($A53&lt;&gt;"",$B53&lt;&gt;"")</formula>
    </cfRule>
  </conditionalFormatting>
  <conditionalFormatting sqref="I54">
    <cfRule type="expression" dxfId="198" priority="64">
      <formula>AND(#REF!&lt;&gt;"",#REF!&lt;&gt;"")</formula>
    </cfRule>
  </conditionalFormatting>
  <conditionalFormatting sqref="I94:I159">
    <cfRule type="expression" dxfId="197" priority="49">
      <formula>I94&lt;&gt;""</formula>
    </cfRule>
  </conditionalFormatting>
  <conditionalFormatting sqref="I40:J40 J41:J47 J53:J55">
    <cfRule type="expression" dxfId="196" priority="44">
      <formula>AND($A39&lt;&gt;"",$B39&lt;&gt;"")</formula>
    </cfRule>
  </conditionalFormatting>
  <conditionalFormatting sqref="J94:N94">
    <cfRule type="expression" dxfId="195" priority="48">
      <formula>J94&lt;&gt;""</formula>
    </cfRule>
  </conditionalFormatting>
  <conditionalFormatting sqref="J100:N101">
    <cfRule type="expression" dxfId="194" priority="38">
      <formula>J100&lt;&gt;""</formula>
    </cfRule>
  </conditionalFormatting>
  <conditionalFormatting sqref="J117:N117">
    <cfRule type="expression" dxfId="193" priority="28">
      <formula>J117&lt;&gt;""</formula>
    </cfRule>
  </conditionalFormatting>
  <conditionalFormatting sqref="J130:N159 J95:J129">
    <cfRule type="expression" dxfId="192" priority="55">
      <formula>J95&lt;&gt;""</formula>
    </cfRule>
  </conditionalFormatting>
  <conditionalFormatting sqref="J131:N131">
    <cfRule type="expression" dxfId="191" priority="19">
      <formula>J131&lt;&gt;""</formula>
    </cfRule>
  </conditionalFormatting>
  <conditionalFormatting sqref="J147:N147">
    <cfRule type="expression" dxfId="190" priority="8">
      <formula>J147&lt;&gt;""</formula>
    </cfRule>
  </conditionalFormatting>
  <conditionalFormatting sqref="L95:L96 L106:L107 L34 L48">
    <cfRule type="expression" dxfId="189" priority="57">
      <formula>AM36="o"</formula>
    </cfRule>
  </conditionalFormatting>
  <conditionalFormatting sqref="L95:L158">
    <cfRule type="expression" dxfId="188" priority="10">
      <formula>X95="o"</formula>
    </cfRule>
  </conditionalFormatting>
  <conditionalFormatting sqref="L95:L159">
    <cfRule type="expression" dxfId="187" priority="46">
      <formula>OR(I95="x",J95="x")</formula>
    </cfRule>
  </conditionalFormatting>
  <conditionalFormatting sqref="L97:L100">
    <cfRule type="expression" dxfId="186" priority="67">
      <formula>AM106="o"</formula>
    </cfRule>
  </conditionalFormatting>
  <conditionalFormatting sqref="L101:L103">
    <cfRule type="expression" dxfId="185" priority="35">
      <formula>AM103="o"</formula>
    </cfRule>
  </conditionalFormatting>
  <conditionalFormatting sqref="L106:L107">
    <cfRule type="expression" dxfId="184" priority="36">
      <formula>AM108="o"</formula>
    </cfRule>
  </conditionalFormatting>
  <conditionalFormatting sqref="L111:L112">
    <cfRule type="expression" dxfId="183" priority="32">
      <formula>AM113="o"</formula>
    </cfRule>
  </conditionalFormatting>
  <conditionalFormatting sqref="L117:L119">
    <cfRule type="expression" dxfId="182" priority="25">
      <formula>AM119="o"</formula>
    </cfRule>
  </conditionalFormatting>
  <conditionalFormatting sqref="L122:L123">
    <cfRule type="expression" dxfId="181" priority="26">
      <formula>AM124="o"</formula>
    </cfRule>
  </conditionalFormatting>
  <conditionalFormatting sqref="L131:L133">
    <cfRule type="expression" dxfId="180" priority="16">
      <formula>AM133="o"</formula>
    </cfRule>
  </conditionalFormatting>
  <conditionalFormatting sqref="L136:L137">
    <cfRule type="expression" dxfId="179" priority="17">
      <formula>AM138="o"</formula>
    </cfRule>
  </conditionalFormatting>
  <conditionalFormatting sqref="L141:L142">
    <cfRule type="expression" dxfId="178" priority="13">
      <formula>AM143="o"</formula>
    </cfRule>
  </conditionalFormatting>
  <conditionalFormatting sqref="L147:L149">
    <cfRule type="expression" dxfId="177" priority="5">
      <formula>AM149="o"</formula>
    </cfRule>
  </conditionalFormatting>
  <conditionalFormatting sqref="L152:L153">
    <cfRule type="expression" dxfId="176" priority="6">
      <formula>AM154="o"</formula>
    </cfRule>
  </conditionalFormatting>
  <conditionalFormatting sqref="L159">
    <cfRule type="expression" dxfId="175" priority="23">
      <formula>#REF!="o"</formula>
    </cfRule>
  </conditionalFormatting>
  <conditionalFormatting sqref="N95:N97 N106:N108">
    <cfRule type="expression" dxfId="174" priority="59">
      <formula>AO96="o"</formula>
    </cfRule>
  </conditionalFormatting>
  <conditionalFormatting sqref="N95:N158">
    <cfRule type="expression" dxfId="173" priority="58">
      <formula>AB95="o"</formula>
    </cfRule>
  </conditionalFormatting>
  <conditionalFormatting sqref="N95:N159">
    <cfRule type="expression" dxfId="172" priority="45">
      <formula>OR(F95="x",G95="x")</formula>
    </cfRule>
  </conditionalFormatting>
  <conditionalFormatting sqref="N98:N101">
    <cfRule type="expression" dxfId="171" priority="65">
      <formula>AO106="o"</formula>
    </cfRule>
  </conditionalFormatting>
  <conditionalFormatting sqref="N101:N104">
    <cfRule type="expression" dxfId="170" priority="34">
      <formula>AO102="o"</formula>
    </cfRule>
  </conditionalFormatting>
  <conditionalFormatting sqref="N102">
    <cfRule type="expression" dxfId="169" priority="66">
      <formula>AO109="o"</formula>
    </cfRule>
  </conditionalFormatting>
  <conditionalFormatting sqref="N103:N159 L101:L159">
    <cfRule type="expression" dxfId="168" priority="68">
      <formula>#REF!="o"</formula>
    </cfRule>
  </conditionalFormatting>
  <conditionalFormatting sqref="N106:N108">
    <cfRule type="expression" dxfId="167" priority="37">
      <formula>AO107="o"</formula>
    </cfRule>
  </conditionalFormatting>
  <conditionalFormatting sqref="N111:N113">
    <cfRule type="expression" dxfId="166" priority="33">
      <formula>AO112="o"</formula>
    </cfRule>
  </conditionalFormatting>
  <conditionalFormatting sqref="N115 N127 N145 N157 N34 N48">
    <cfRule type="expression" dxfId="165" priority="54">
      <formula>AO35="o"</formula>
    </cfRule>
  </conditionalFormatting>
  <conditionalFormatting sqref="N117">
    <cfRule type="expression" dxfId="164" priority="30">
      <formula>AO125="o"</formula>
    </cfRule>
  </conditionalFormatting>
  <conditionalFormatting sqref="N117:N120">
    <cfRule type="expression" dxfId="163" priority="24">
      <formula>AO118="o"</formula>
    </cfRule>
  </conditionalFormatting>
  <conditionalFormatting sqref="N118">
    <cfRule type="expression" dxfId="162" priority="31">
      <formula>AO125="o"</formula>
    </cfRule>
  </conditionalFormatting>
  <conditionalFormatting sqref="N122:N124">
    <cfRule type="expression" dxfId="161" priority="27">
      <formula>AO123="o"</formula>
    </cfRule>
  </conditionalFormatting>
  <conditionalFormatting sqref="N131">
    <cfRule type="expression" dxfId="160" priority="21">
      <formula>AO139="o"</formula>
    </cfRule>
  </conditionalFormatting>
  <conditionalFormatting sqref="N131:N134">
    <cfRule type="expression" dxfId="159" priority="15">
      <formula>AO132="o"</formula>
    </cfRule>
  </conditionalFormatting>
  <conditionalFormatting sqref="N132">
    <cfRule type="expression" dxfId="158" priority="22">
      <formula>AO139="o"</formula>
    </cfRule>
  </conditionalFormatting>
  <conditionalFormatting sqref="N136:N138">
    <cfRule type="expression" dxfId="157" priority="18">
      <formula>AO137="o"</formula>
    </cfRule>
  </conditionalFormatting>
  <conditionalFormatting sqref="N141:N143">
    <cfRule type="expression" dxfId="156" priority="14">
      <formula>AO142="o"</formula>
    </cfRule>
  </conditionalFormatting>
  <conditionalFormatting sqref="N147">
    <cfRule type="expression" dxfId="155" priority="11">
      <formula>AO155="o"</formula>
    </cfRule>
  </conditionalFormatting>
  <conditionalFormatting sqref="N147:N150">
    <cfRule type="expression" dxfId="154" priority="4">
      <formula>AO148="o"</formula>
    </cfRule>
  </conditionalFormatting>
  <conditionalFormatting sqref="N148">
    <cfRule type="expression" dxfId="153" priority="12">
      <formula>AO155="o"</formula>
    </cfRule>
  </conditionalFormatting>
  <conditionalFormatting sqref="N152:N154">
    <cfRule type="expression" dxfId="152" priority="7">
      <formula>AO153="o"</formula>
    </cfRule>
  </conditionalFormatting>
  <conditionalFormatting sqref="P1:R3">
    <cfRule type="expression" dxfId="151" priority="73">
      <formula>#REF!="Approfondie"</formula>
    </cfRule>
  </conditionalFormatting>
  <conditionalFormatting sqref="P4:XFD202">
    <cfRule type="expression" dxfId="150" priority="74">
      <formula>$N$2="Approfondie"</formula>
    </cfRule>
  </conditionalFormatting>
  <dataValidations count="16">
    <dataValidation allowBlank="1" showInputMessage="1" showErrorMessage="1" prompt="Saisir un chiffre entre 1 et 100 correspondant à l'une des valeurs à gauche" sqref="I40:I47 I53:I55" xr:uid="{1C1341E5-B690-419B-8C65-EE55617E781D}"/>
    <dataValidation allowBlank="1" showInputMessage="1" showErrorMessage="1" prompt="Saisir une activité / tâche" sqref="A126:A128" xr:uid="{9DB6B710-67DB-4F4C-8299-050EB676B259}"/>
    <dataValidation type="list" allowBlank="1" showInputMessage="1" showErrorMessage="1" prompt="Si le texte à droite est pertinent pour vous, sélectionner une option. _x000a_Si non, laisser vide." sqref="B132:B146 B148:B158" xr:uid="{7873FD16-02DD-4A57-A483-A93110D5C766}">
      <formula1>"Passionné,Très motivé,Plutôt motivé,Peu motivé,Pas du tout motivé"</formula1>
    </dataValidation>
    <dataValidation type="list" allowBlank="1" showInputMessage="1" showErrorMessage="1" prompt="Si le texte à droite est pertinent pour vous, sélectionner une option. _x000a_Si non, laisser vide." sqref="B102:B116 B118:B128" xr:uid="{C3B90EC4-5C37-4767-B1DC-220661714F29}">
      <formula1>"Très bon niveau de compétence,Bon niveau de compétence,Niveau de compétence moyen,Niveau de compétence plutôt faible,Très faible niveau de compétence"</formula1>
    </dataValidation>
    <dataValidation allowBlank="1" showInputMessage="1" showErrorMessage="1" prompt="Si le texte à droite est pertinent pour vous, saisir le nom de la formation. Sinon, laisser vide." sqref="B96:B98" xr:uid="{CFCC5CDF-EF26-40C7-95A4-470AB10A56E6}"/>
    <dataValidation allowBlank="1" showInputMessage="1" showErrorMessage="1" prompt="Saisir une branche de production" sqref="A114:A116" xr:uid="{9CAC28BF-EB9E-4ABA-B4F4-CE32BF78849C}"/>
    <dataValidation type="list" allowBlank="1" showInputMessage="1" showErrorMessage="1" prompt="Si le texte à droite est pertinent pour vous, sélectionner une option. Sinon, laisser vide." sqref="B95" xr:uid="{9AED5C35-1F53-4877-A958-B945E1AE1DB3}">
      <formula1>"Aucune,AFP,CFC,Brevet,Maîtrise,HES/EPF"</formula1>
    </dataValidation>
    <dataValidation type="list" allowBlank="1" showInputMessage="1" showErrorMessage="1" sqref="B60:B88 D59:D88" xr:uid="{680B932C-8786-42B5-9922-19002866BA4C}">
      <formula1>"Tout-à-fait,Plutôt oui,Plutôt non,Pas du tout"</formula1>
    </dataValidation>
    <dataValidation type="list" allowBlank="1" showInputMessage="1" showErrorMessage="1" sqref="B89 D89" xr:uid="{8C3FC713-74F6-4158-81E6-6DA326320947}">
      <mc:AlternateContent xmlns:x12ac="http://schemas.microsoft.com/office/spreadsheetml/2011/1/ac" xmlns:mc="http://schemas.openxmlformats.org/markup-compatibility/2006">
        <mc:Choice Requires="x12ac">
          <x12ac:list>"Tout-à-fait, Plutôt oui",Plutôt non,Pas du tout</x12ac:list>
        </mc:Choice>
        <mc:Fallback>
          <formula1>"Tout-à-fait, Plutôt oui,Plutôt non,Pas du tout"</formula1>
        </mc:Fallback>
      </mc:AlternateContent>
    </dataValidation>
    <dataValidation allowBlank="1" showInputMessage="1" showErrorMessage="1" prompt="Dans cette colonne, saisissez une fois chacun des chiffres suivant : 1, 2, 3, 4._x000a_Si la cellule s'affiche en rouge, cela signifie que vous avez saisis plusieurs fois le même chiffre." sqref="I35 J53:J55 K48:N52 J40:J47" xr:uid="{4023D09B-B5DF-4EC6-B02A-15A5C5D7F057}"/>
    <dataValidation type="list" allowBlank="1" showInputMessage="1" showErrorMessage="1" prompt="Dans cette colonne, saisissez une fois chacun des chiffres suivant : 1, 2, 3, 4, 5, 6. _x000a_Si la cellule s'affiche en rouge, cela signifie que vous avez saisis plusieurs fois le même chiffre." sqref="D148:D158 D102:D116 D132:D146 D95:D98 D118:D128 F59:J89" xr:uid="{ABA15293-F727-41EE-A5E3-468C48C805F6}">
      <formula1>"1,2,3,4,5,6"</formula1>
    </dataValidation>
    <dataValidation type="list" allowBlank="1" showInputMessage="1" showErrorMessage="1" prompt="Pour chaque ligne dont les cellules sont en jaune, saisissez un x dans la colonne la plus adaptée : _x000a_-- : importante faiblesse_x000a_- : légère faiblesse_x000a_0 : neutre_x000a_+ : légère force_x000a_++ : importante force" sqref="F95:J98 F102:J116 F132:J146 F118:J128 F148:J158" xr:uid="{55EC36DE-3C4B-4F9C-B196-3B9AB23931E3}">
      <formula1>"x"</formula1>
    </dataValidation>
    <dataValidation type="textLength" allowBlank="1" showInputMessage="1" showErrorMessage="1" sqref="B159 B94 B34:B49 B100:B101 B117 B129:B131 B147 A59:A89" xr:uid="{B07DF345-5AD9-49FE-B631-485310CD4DC6}">
      <formula1>0</formula1>
      <formula2>50</formula2>
    </dataValidation>
    <dataValidation type="textLength" allowBlank="1" showInputMessage="1" showErrorMessage="1" prompt="Saisissez un texte de max. 50 caractères" sqref="S26:U29 Q16:Q21 Q9:Q11 T16:T22 T9:T12 S8:S13 U8:U13 S18:S22 U18:U22" xr:uid="{D7808273-50CB-4A0D-97C0-88469D0C523F}">
      <formula1>0</formula1>
      <formula2>50</formula2>
    </dataValidation>
    <dataValidation type="list" allowBlank="1" showInputMessage="1" showErrorMessage="1" prompt="Dans cette colonne, saisissez une fois chacun des chiffres suivant : 1, 2, 3, 4._x000a_Si la cellule s'affiche en rouge, cela signifie que vous avez saisis plusieurs fois le même chiffre." sqref="N34 L34 N95:N98 L95:L98 L101:L129 N101:N129 L131:L159 N131:N159" xr:uid="{2415A40C-6F33-4AD2-8121-A966373F5761}">
      <formula1>"1,2,3,4"</formula1>
    </dataValidation>
    <dataValidation type="list" allowBlank="1" showInputMessage="1" showErrorMessage="1" prompt="Sélectionner l'option qui vous convient pour cette page._x000a_A tout moment, vous pouvez modifier ce choix même si des données ont déjà été saisie dans l'autre option." sqref="N2" xr:uid="{1896BDFD-19AF-4F76-BA2B-A5B2B965616C}">
      <formula1>"Rapide,Approfondie"</formula1>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1b D'où partons-nous ? L'exploiant-e&amp;R&amp;D</oddFooter>
  </headerFooter>
  <rowBreaks count="3" manualBreakCount="3">
    <brk id="31" max="16383" man="1"/>
    <brk id="56" max="16383" man="1"/>
    <brk id="9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F5AA1-6BF3-4CA6-81AA-47BCDCBFE627}">
  <dimension ref="A1:AO159"/>
  <sheetViews>
    <sheetView showGridLines="0" workbookViewId="0">
      <selection activeCell="Q33" sqref="Q33"/>
    </sheetView>
  </sheetViews>
  <sheetFormatPr baseColWidth="10" defaultColWidth="8.109375" defaultRowHeight="12" customHeight="1" zeroHeight="1" x14ac:dyDescent="0.25"/>
  <cols>
    <col min="1" max="1" width="23.44140625" style="3" customWidth="1"/>
    <col min="2" max="2" width="45" style="3" customWidth="1"/>
    <col min="3" max="3" width="0.6640625" style="3" customWidth="1"/>
    <col min="4" max="4" width="17.88671875" style="3" customWidth="1"/>
    <col min="5" max="5" width="0.6640625" style="3" customWidth="1"/>
    <col min="6" max="10" width="4.88671875" style="3" customWidth="1"/>
    <col min="11" max="11" width="0.6640625" style="3" customWidth="1"/>
    <col min="12" max="12" width="13" style="12" customWidth="1"/>
    <col min="13" max="13" width="0.6640625" style="12" customWidth="1"/>
    <col min="14" max="14" width="15.33203125" style="12" customWidth="1"/>
    <col min="15" max="15" width="0.6640625" style="16" customWidth="1"/>
    <col min="16" max="16" width="4.44140625" style="3" customWidth="1"/>
    <col min="17" max="17" width="94.88671875" style="3" customWidth="1"/>
    <col min="18" max="18" width="1.44140625" style="3" customWidth="1"/>
    <col min="19" max="19" width="10.88671875" style="3" customWidth="1"/>
    <col min="20" max="20" width="94.88671875" style="3" customWidth="1"/>
    <col min="21" max="24" width="10.88671875" style="3" customWidth="1"/>
    <col min="25" max="25" width="2.88671875" style="3" customWidth="1"/>
    <col min="26" max="28" width="10.88671875" style="3" customWidth="1"/>
    <col min="29" max="29" width="2.88671875" style="3" customWidth="1"/>
    <col min="30" max="30" width="8.109375" style="3" customWidth="1"/>
    <col min="31" max="33" width="13.33203125" style="10" customWidth="1"/>
    <col min="34" max="34" width="63.5546875" style="3" customWidth="1"/>
    <col min="35" max="37" width="8.109375" style="3" customWidth="1"/>
    <col min="38" max="38" width="55.109375" style="3" customWidth="1"/>
    <col min="39" max="39" width="8.109375" style="3" customWidth="1"/>
    <col min="40" max="41" width="8.109375" style="3" hidden="1" customWidth="1"/>
    <col min="42" max="16383" width="8.109375" style="3" customWidth="1"/>
    <col min="16384" max="16384" width="8.109375" style="3"/>
  </cols>
  <sheetData>
    <row r="1" spans="1:40" s="38" customFormat="1" ht="4.5" customHeight="1" x14ac:dyDescent="0.3">
      <c r="L1" s="39"/>
      <c r="M1" s="39"/>
      <c r="N1" s="39"/>
      <c r="O1" s="15"/>
      <c r="AE1" s="43"/>
      <c r="AF1" s="43"/>
      <c r="AG1" s="43"/>
    </row>
    <row r="2" spans="1:40" s="40" customFormat="1" ht="15" customHeight="1" x14ac:dyDescent="0.3">
      <c r="A2" s="61" t="s">
        <v>235</v>
      </c>
      <c r="B2" s="62"/>
      <c r="C2" s="38"/>
      <c r="D2" s="38"/>
      <c r="E2" s="38"/>
      <c r="F2" s="38"/>
      <c r="G2" s="3"/>
      <c r="H2"/>
      <c r="I2"/>
      <c r="J2" s="6"/>
      <c r="K2" s="6"/>
      <c r="L2" s="41" t="s">
        <v>207</v>
      </c>
      <c r="M2" s="6"/>
      <c r="N2" s="20" t="s">
        <v>152</v>
      </c>
      <c r="O2" s="15"/>
      <c r="Q2" s="38"/>
      <c r="AE2" s="42"/>
      <c r="AF2" s="42"/>
      <c r="AG2" s="42"/>
    </row>
    <row r="3" spans="1:40" s="38" customFormat="1" ht="7.5" customHeight="1" x14ac:dyDescent="0.3">
      <c r="L3" s="39"/>
      <c r="M3" s="39"/>
      <c r="N3" s="39"/>
      <c r="O3" s="15"/>
      <c r="AE3" s="43"/>
      <c r="AF3" s="43"/>
      <c r="AG3" s="43"/>
    </row>
    <row r="4" spans="1:40" customFormat="1" ht="26.25" customHeight="1" x14ac:dyDescent="0.55000000000000004">
      <c r="A4" s="35" t="s">
        <v>208</v>
      </c>
      <c r="B4" s="36"/>
      <c r="C4" s="37"/>
      <c r="D4" s="37"/>
      <c r="E4" s="37"/>
      <c r="F4" s="37"/>
      <c r="G4" s="37"/>
      <c r="H4" s="37"/>
      <c r="I4" s="37"/>
      <c r="J4" s="37"/>
      <c r="K4" s="37"/>
      <c r="L4" s="37"/>
      <c r="M4" s="37"/>
      <c r="N4" s="37"/>
      <c r="O4" s="15"/>
      <c r="Q4" s="3"/>
      <c r="AE4" s="5"/>
      <c r="AF4" s="5"/>
      <c r="AG4" s="5"/>
    </row>
    <row r="5" spans="1:40" s="6" customFormat="1" ht="4.5" customHeight="1" x14ac:dyDescent="0.3">
      <c r="D5" s="17"/>
      <c r="E5" s="17"/>
      <c r="F5" s="17"/>
      <c r="G5" s="17"/>
      <c r="H5" s="17"/>
      <c r="I5" s="17"/>
      <c r="J5" s="17"/>
      <c r="K5" s="17"/>
      <c r="L5" s="17"/>
      <c r="M5" s="17"/>
      <c r="N5" s="17"/>
      <c r="O5" s="18"/>
      <c r="Q5" s="17"/>
      <c r="AE5" s="19"/>
      <c r="AF5" s="19"/>
      <c r="AG5" s="19"/>
    </row>
    <row r="6" spans="1:40" customFormat="1" ht="18" x14ac:dyDescent="0.35">
      <c r="A6" s="91" t="s">
        <v>209</v>
      </c>
      <c r="B6" s="91"/>
      <c r="C6" s="91"/>
      <c r="D6" s="91"/>
      <c r="E6" s="91"/>
      <c r="F6" s="91"/>
      <c r="G6" s="91"/>
      <c r="H6" s="91"/>
      <c r="I6" s="91"/>
      <c r="J6" s="91"/>
      <c r="K6" s="91"/>
      <c r="L6" s="91"/>
      <c r="M6" s="91"/>
      <c r="N6" s="91"/>
      <c r="O6" s="15"/>
      <c r="Q6" s="2" t="str">
        <f>A7</f>
        <v>Quelles sont mes principales valeurs ?</v>
      </c>
      <c r="T6" s="2" t="str">
        <f>A20</f>
        <v>Quelles sont mes principales forces ?</v>
      </c>
      <c r="AE6" s="5"/>
      <c r="AF6" s="5"/>
      <c r="AG6" s="5"/>
    </row>
    <row r="7" spans="1:40" customFormat="1" ht="15.75" customHeight="1" thickBot="1" x14ac:dyDescent="0.35">
      <c r="A7" s="44" t="s">
        <v>178</v>
      </c>
      <c r="B7" s="45"/>
      <c r="C7" s="7"/>
      <c r="I7" s="1"/>
      <c r="O7" s="15"/>
      <c r="Q7" s="86" t="s">
        <v>226</v>
      </c>
      <c r="T7" s="86" t="s">
        <v>225</v>
      </c>
      <c r="AE7" s="5"/>
      <c r="AF7" s="5"/>
      <c r="AG7" s="5"/>
      <c r="AH7" s="3"/>
      <c r="AK7" s="3"/>
      <c r="AL7" s="3"/>
    </row>
    <row r="8" spans="1:40" customFormat="1" ht="15.75" customHeight="1" thickBot="1" x14ac:dyDescent="0.35">
      <c r="A8" s="89" t="str">
        <f>IF(AH9&lt;&gt;"",AH9,IF(Q9&lt;&gt;"",Q9,""))</f>
        <v/>
      </c>
      <c r="B8" s="90"/>
      <c r="O8" s="15"/>
      <c r="Q8" s="87"/>
      <c r="R8" s="3"/>
      <c r="T8" s="87"/>
      <c r="AE8" s="5"/>
      <c r="AF8" s="5"/>
      <c r="AG8" s="23"/>
      <c r="AH8" s="24" t="str">
        <f>Q6</f>
        <v>Quelles sont mes principales valeurs ?</v>
      </c>
      <c r="AI8" s="3"/>
      <c r="AJ8" s="3"/>
      <c r="AK8" s="24" t="str">
        <f>T6</f>
        <v>Quelles sont mes principales forces ?</v>
      </c>
      <c r="AL8" s="8"/>
    </row>
    <row r="9" spans="1:40" customFormat="1" ht="15.75" customHeight="1" thickBot="1" x14ac:dyDescent="0.35">
      <c r="A9" s="89" t="str">
        <f t="shared" ref="A9:A10" si="0">IF(AH10&lt;&gt;"",AH10,IF(Q10&lt;&gt;"",Q10,""))</f>
        <v/>
      </c>
      <c r="B9" s="90"/>
      <c r="O9" s="15"/>
      <c r="Q9" s="14"/>
      <c r="R9" s="3"/>
      <c r="T9" s="14"/>
      <c r="AE9" s="5"/>
      <c r="AF9" s="5"/>
      <c r="AG9" s="23"/>
      <c r="AH9" s="25" t="str">
        <f>IF(J53="","",J53)</f>
        <v/>
      </c>
      <c r="AI9" s="3"/>
      <c r="AJ9" s="3"/>
      <c r="AK9" s="26">
        <v>1</v>
      </c>
      <c r="AL9" s="27" t="str">
        <f>IFERROR(VLOOKUP(AK9,$AF$95:$AH$158,3,FALSE),"")</f>
        <v/>
      </c>
    </row>
    <row r="10" spans="1:40" customFormat="1" ht="15.75" customHeight="1" thickBot="1" x14ac:dyDescent="0.35">
      <c r="A10" s="89" t="str">
        <f t="shared" si="0"/>
        <v/>
      </c>
      <c r="B10" s="90"/>
      <c r="O10" s="15"/>
      <c r="Q10" s="14"/>
      <c r="R10" s="3"/>
      <c r="T10" s="14"/>
      <c r="V10" s="2"/>
      <c r="Z10" s="2"/>
      <c r="AE10" s="5"/>
      <c r="AF10" s="5"/>
      <c r="AG10" s="23"/>
      <c r="AH10" s="25" t="str">
        <f>IF(J54="","",J54)</f>
        <v/>
      </c>
      <c r="AI10" s="3"/>
      <c r="AJ10" s="3"/>
      <c r="AK10" s="26">
        <v>2</v>
      </c>
      <c r="AL10" s="27" t="str">
        <f>IFERROR(VLOOKUP(AK10,$AF$95:$AH$158,3,FALSE),"")</f>
        <v/>
      </c>
      <c r="AM10" s="3"/>
      <c r="AN10" s="3"/>
    </row>
    <row r="11" spans="1:40" customFormat="1" ht="14.4" x14ac:dyDescent="0.3">
      <c r="A11" s="46"/>
      <c r="B11" s="46"/>
      <c r="O11" s="15"/>
      <c r="Q11" s="14"/>
      <c r="R11" s="3"/>
      <c r="T11" s="14"/>
      <c r="AE11" s="5"/>
      <c r="AF11" s="5"/>
      <c r="AG11" s="10"/>
      <c r="AH11" s="25" t="str">
        <f>IF(J55="","",J55)</f>
        <v/>
      </c>
      <c r="AI11" s="3"/>
      <c r="AJ11" s="3"/>
      <c r="AK11" s="26">
        <v>3</v>
      </c>
      <c r="AL11" s="27" t="str">
        <f>IFERROR(VLOOKUP(AK11,$AF$95:$AH$158,3,FALSE),"")</f>
        <v/>
      </c>
      <c r="AM11" s="3"/>
      <c r="AN11" s="3"/>
    </row>
    <row r="12" spans="1:40" customFormat="1" ht="15" thickBot="1" x14ac:dyDescent="0.35">
      <c r="A12" s="44" t="s">
        <v>179</v>
      </c>
      <c r="B12" s="46"/>
      <c r="O12" s="15"/>
      <c r="R12" s="3"/>
      <c r="AE12" s="5"/>
      <c r="AF12" s="5"/>
      <c r="AG12" s="10"/>
      <c r="AH12" s="3"/>
      <c r="AI12" s="3"/>
      <c r="AJ12" s="3"/>
      <c r="AK12" s="26">
        <v>4</v>
      </c>
      <c r="AL12" s="27" t="str">
        <f>IFERROR(VLOOKUP(AK12,$AF$95:$AH$158,3,FALSE),"")</f>
        <v/>
      </c>
      <c r="AM12" s="3"/>
      <c r="AN12" s="3"/>
    </row>
    <row r="13" spans="1:40" customFormat="1" ht="15.75" customHeight="1" thickBot="1" x14ac:dyDescent="0.35">
      <c r="A13" s="89" t="str">
        <f>IF(AH16&lt;&gt;"",AH16,IF(Q16&lt;&gt;"",Q16,""))</f>
        <v/>
      </c>
      <c r="B13" s="90"/>
      <c r="O13" s="15"/>
      <c r="Q13" s="2" t="str">
        <f>A12</f>
        <v>Quels sont mes buts professionnels ?</v>
      </c>
      <c r="R13" s="3"/>
      <c r="T13" s="2" t="str">
        <f>A26</f>
        <v>Quelles sont mes principales faiblesses ?</v>
      </c>
      <c r="AE13" s="5"/>
      <c r="AF13" s="5"/>
      <c r="AG13" s="10"/>
      <c r="AH13" s="3"/>
      <c r="AI13" s="3"/>
      <c r="AJ13" s="3"/>
      <c r="AK13" s="3"/>
      <c r="AL13" s="3"/>
      <c r="AM13" s="3"/>
      <c r="AN13" s="3"/>
    </row>
    <row r="14" spans="1:40" customFormat="1" ht="15.75" customHeight="1" thickBot="1" x14ac:dyDescent="0.35">
      <c r="A14" s="89" t="str">
        <f t="shared" ref="A14:A18" si="1">IF(AH17&lt;&gt;"",AH17,IF(Q17&lt;&gt;"",Q17,""))</f>
        <v/>
      </c>
      <c r="B14" s="90"/>
      <c r="O14" s="15"/>
      <c r="Q14" s="86" t="s">
        <v>224</v>
      </c>
      <c r="R14" s="3"/>
      <c r="T14" s="86" t="s">
        <v>227</v>
      </c>
      <c r="AE14" s="5"/>
      <c r="AF14" s="5"/>
      <c r="AG14" s="10"/>
      <c r="AH14" s="3"/>
      <c r="AI14" s="3"/>
      <c r="AJ14" s="3"/>
      <c r="AK14" s="3"/>
      <c r="AL14" s="3"/>
      <c r="AM14" s="3"/>
      <c r="AN14" s="3"/>
    </row>
    <row r="15" spans="1:40" customFormat="1" ht="15.75" customHeight="1" thickBot="1" x14ac:dyDescent="0.35">
      <c r="A15" s="89" t="str">
        <f t="shared" si="1"/>
        <v/>
      </c>
      <c r="B15" s="90"/>
      <c r="O15" s="15"/>
      <c r="Q15" s="87"/>
      <c r="R15" s="3"/>
      <c r="T15" s="87"/>
      <c r="AE15" s="5"/>
      <c r="AF15" s="5"/>
      <c r="AG15" s="28"/>
      <c r="AH15" s="29" t="str">
        <f>Q13</f>
        <v>Quels sont mes buts professionnels ?</v>
      </c>
      <c r="AI15" s="3"/>
      <c r="AJ15" s="3"/>
      <c r="AK15" s="24" t="str">
        <f>T13</f>
        <v>Quelles sont mes principales faiblesses ?</v>
      </c>
      <c r="AL15" s="8"/>
      <c r="AM15" s="3"/>
      <c r="AN15" s="3"/>
    </row>
    <row r="16" spans="1:40" customFormat="1" ht="15.75" customHeight="1" thickBot="1" x14ac:dyDescent="0.35">
      <c r="A16" s="89" t="str">
        <f t="shared" si="1"/>
        <v/>
      </c>
      <c r="B16" s="90"/>
      <c r="O16" s="15"/>
      <c r="Q16" s="14"/>
      <c r="T16" s="14"/>
      <c r="AE16" s="5"/>
      <c r="AF16" s="5"/>
      <c r="AG16" s="26">
        <v>1</v>
      </c>
      <c r="AH16" s="27" t="str">
        <f t="shared" ref="AH16:AH21" si="2">IFERROR(VLOOKUP(AG16,$AG$59:$AH$89,2,FALSE),"")</f>
        <v/>
      </c>
      <c r="AK16" s="26">
        <v>1</v>
      </c>
      <c r="AL16" s="27" t="str">
        <f>IFERROR(VLOOKUP(AK16,$AG$95:$AH$159,2,FALSE),"")</f>
        <v/>
      </c>
      <c r="AM16" s="3"/>
      <c r="AN16" s="3"/>
    </row>
    <row r="17" spans="1:40" customFormat="1" ht="15.75" customHeight="1" thickBot="1" x14ac:dyDescent="0.35">
      <c r="A17" s="89" t="str">
        <f t="shared" si="1"/>
        <v/>
      </c>
      <c r="B17" s="90"/>
      <c r="O17" s="15"/>
      <c r="Q17" s="14"/>
      <c r="T17" s="14"/>
      <c r="AE17" s="5"/>
      <c r="AF17" s="5"/>
      <c r="AG17" s="26">
        <v>2</v>
      </c>
      <c r="AH17" s="27" t="str">
        <f t="shared" si="2"/>
        <v/>
      </c>
      <c r="AK17" s="26">
        <v>2</v>
      </c>
      <c r="AL17" s="27" t="str">
        <f>IFERROR(VLOOKUP(AK17,$AG$95:$AH$159,2,FALSE),"")</f>
        <v/>
      </c>
      <c r="AM17" s="3"/>
      <c r="AN17" s="3"/>
    </row>
    <row r="18" spans="1:40" customFormat="1" ht="15.75" customHeight="1" thickBot="1" x14ac:dyDescent="0.35">
      <c r="A18" s="89" t="str">
        <f t="shared" si="1"/>
        <v/>
      </c>
      <c r="B18" s="90"/>
      <c r="O18" s="15"/>
      <c r="Q18" s="14"/>
      <c r="T18" s="14"/>
      <c r="V18" s="2"/>
      <c r="Z18" s="2"/>
      <c r="AE18" s="5"/>
      <c r="AF18" s="5"/>
      <c r="AG18" s="26">
        <v>3</v>
      </c>
      <c r="AH18" s="27" t="str">
        <f t="shared" si="2"/>
        <v/>
      </c>
      <c r="AK18" s="26">
        <v>3</v>
      </c>
      <c r="AL18" s="27" t="str">
        <f>IFERROR(VLOOKUP(AK18,$AG$95:$AH$159,2,FALSE),"")</f>
        <v/>
      </c>
      <c r="AM18" s="3"/>
      <c r="AN18" s="3"/>
    </row>
    <row r="19" spans="1:40" customFormat="1" ht="15" customHeight="1" x14ac:dyDescent="0.3">
      <c r="A19" s="48"/>
      <c r="B19" s="48"/>
      <c r="O19" s="15"/>
      <c r="Q19" s="14"/>
      <c r="V19" s="2"/>
      <c r="Z19" s="2"/>
      <c r="AE19" s="5"/>
      <c r="AF19" s="5"/>
      <c r="AG19" s="26">
        <v>4</v>
      </c>
      <c r="AH19" s="27" t="str">
        <f t="shared" si="2"/>
        <v/>
      </c>
      <c r="AK19" s="26">
        <v>4</v>
      </c>
      <c r="AL19" s="27" t="str">
        <f>IFERROR(VLOOKUP(AK19,$AG$95:$AH$159,2,FALSE),"")</f>
        <v/>
      </c>
      <c r="AM19" s="3"/>
      <c r="AN19" s="3"/>
    </row>
    <row r="20" spans="1:40" customFormat="1" ht="15" thickBot="1" x14ac:dyDescent="0.35">
      <c r="A20" s="44" t="s">
        <v>180</v>
      </c>
      <c r="B20" s="46"/>
      <c r="O20" s="15"/>
      <c r="Q20" s="14"/>
      <c r="AE20" s="5"/>
      <c r="AF20" s="5"/>
      <c r="AG20" s="26">
        <v>5</v>
      </c>
      <c r="AH20" s="27" t="str">
        <f t="shared" si="2"/>
        <v/>
      </c>
    </row>
    <row r="21" spans="1:40" customFormat="1" ht="15.75" customHeight="1" thickBot="1" x14ac:dyDescent="0.35">
      <c r="A21" s="89" t="str">
        <f>IF(AL9&lt;&gt;"",AL9,IF(T9&lt;&gt;"",T9,""))</f>
        <v/>
      </c>
      <c r="B21" s="90"/>
      <c r="O21" s="15"/>
      <c r="Q21" s="14"/>
      <c r="AE21" s="5"/>
      <c r="AF21" s="5"/>
      <c r="AG21" s="26">
        <v>6</v>
      </c>
      <c r="AH21" s="27" t="str">
        <f t="shared" si="2"/>
        <v/>
      </c>
    </row>
    <row r="22" spans="1:40" customFormat="1" ht="15.75" customHeight="1" thickBot="1" x14ac:dyDescent="0.35">
      <c r="A22" s="89" t="str">
        <f t="shared" ref="A22:A24" si="3">IF(AL10&lt;&gt;"",AL10,IF(T10&lt;&gt;"",T10,""))</f>
        <v/>
      </c>
      <c r="B22" s="90"/>
      <c r="O22" s="15"/>
      <c r="Q22" s="3"/>
      <c r="AE22" s="5"/>
      <c r="AF22" s="5"/>
      <c r="AG22" s="10"/>
      <c r="AH22" s="3"/>
    </row>
    <row r="23" spans="1:40" customFormat="1" ht="15.75" customHeight="1" thickBot="1" x14ac:dyDescent="0.35">
      <c r="A23" s="89" t="str">
        <f t="shared" si="3"/>
        <v/>
      </c>
      <c r="B23" s="90"/>
      <c r="J23" s="3"/>
      <c r="K23" s="3"/>
      <c r="L23" s="12"/>
      <c r="M23" s="12"/>
      <c r="N23" s="12"/>
      <c r="O23" s="15"/>
      <c r="Q23" s="3"/>
      <c r="AE23" s="5"/>
      <c r="AF23" s="5"/>
      <c r="AG23" s="10"/>
      <c r="AH23" s="3"/>
    </row>
    <row r="24" spans="1:40" customFormat="1" ht="15.75" customHeight="1" thickBot="1" x14ac:dyDescent="0.35">
      <c r="A24" s="89" t="str">
        <f t="shared" si="3"/>
        <v/>
      </c>
      <c r="B24" s="90"/>
      <c r="J24" s="1"/>
      <c r="K24" s="1"/>
      <c r="L24" s="1"/>
      <c r="M24" s="1"/>
      <c r="N24" s="1"/>
      <c r="O24" s="15"/>
      <c r="Q24" s="3"/>
      <c r="AE24" s="5"/>
      <c r="AF24" s="5"/>
      <c r="AG24" s="10"/>
      <c r="AH24" s="3"/>
    </row>
    <row r="25" spans="1:40" customFormat="1" ht="15" customHeight="1" x14ac:dyDescent="0.3">
      <c r="A25" s="44"/>
      <c r="B25" s="46"/>
      <c r="E25" s="3"/>
      <c r="F25" s="3"/>
      <c r="G25" s="3"/>
      <c r="H25" s="3"/>
      <c r="I25" s="3"/>
      <c r="J25" s="3"/>
      <c r="K25" s="3"/>
      <c r="L25" s="12"/>
      <c r="M25" s="12"/>
      <c r="N25" s="12"/>
      <c r="O25" s="15"/>
      <c r="Q25" s="3"/>
      <c r="AE25" s="5"/>
      <c r="AF25" s="5"/>
      <c r="AG25" s="10"/>
      <c r="AH25" s="3"/>
    </row>
    <row r="26" spans="1:40" customFormat="1" ht="15" thickBot="1" x14ac:dyDescent="0.35">
      <c r="A26" s="44" t="s">
        <v>181</v>
      </c>
      <c r="B26" s="46"/>
      <c r="J26" s="3"/>
      <c r="K26" s="3"/>
      <c r="L26" s="12"/>
      <c r="O26" s="15"/>
      <c r="Q26" s="3"/>
      <c r="V26" s="2"/>
      <c r="Z26" s="2"/>
      <c r="AE26" s="5"/>
      <c r="AF26" s="5"/>
      <c r="AG26" s="10"/>
      <c r="AH26" s="3"/>
    </row>
    <row r="27" spans="1:40" customFormat="1" ht="15.75" customHeight="1" thickBot="1" x14ac:dyDescent="0.35">
      <c r="A27" s="89" t="str">
        <f>IF(AL16&lt;&gt;"",AL16,IF(T16&lt;&gt;"",T16,""))</f>
        <v/>
      </c>
      <c r="B27" s="90"/>
      <c r="J27" s="1"/>
      <c r="L27" s="12"/>
      <c r="O27" s="15"/>
      <c r="Q27" s="3"/>
      <c r="AE27" s="5"/>
      <c r="AF27" s="5"/>
      <c r="AG27" s="10"/>
      <c r="AH27" s="3"/>
    </row>
    <row r="28" spans="1:40" customFormat="1" ht="15.75" customHeight="1" thickBot="1" x14ac:dyDescent="0.35">
      <c r="A28" s="89" t="str">
        <f t="shared" ref="A28:A30" si="4">IF(AL17&lt;&gt;"",AL17,IF(T17&lt;&gt;"",T17,""))</f>
        <v/>
      </c>
      <c r="B28" s="90"/>
      <c r="O28" s="15"/>
      <c r="Q28" s="3"/>
      <c r="AE28" s="5"/>
      <c r="AF28" s="5"/>
      <c r="AG28" s="10"/>
      <c r="AH28" s="3"/>
    </row>
    <row r="29" spans="1:40" customFormat="1" ht="15.75" customHeight="1" thickBot="1" x14ac:dyDescent="0.35">
      <c r="A29" s="89" t="str">
        <f t="shared" si="4"/>
        <v/>
      </c>
      <c r="B29" s="90"/>
      <c r="J29" s="1"/>
      <c r="O29" s="15"/>
      <c r="Q29" s="3"/>
      <c r="AE29" s="5"/>
      <c r="AF29" s="5"/>
      <c r="AG29" s="10"/>
      <c r="AH29" s="3"/>
    </row>
    <row r="30" spans="1:40" customFormat="1" ht="15.75" customHeight="1" thickBot="1" x14ac:dyDescent="0.35">
      <c r="A30" s="89" t="str">
        <f t="shared" si="4"/>
        <v/>
      </c>
      <c r="B30" s="90"/>
      <c r="O30" s="15"/>
      <c r="Q30" s="3"/>
      <c r="AE30" s="5"/>
      <c r="AF30" s="5"/>
      <c r="AG30" s="10"/>
      <c r="AH30" s="3"/>
    </row>
    <row r="31" spans="1:40" customFormat="1" ht="14.4" x14ac:dyDescent="0.3">
      <c r="O31" s="15"/>
      <c r="S31" s="74"/>
      <c r="T31" s="74"/>
      <c r="U31" s="74"/>
      <c r="V31" s="73"/>
      <c r="W31" s="73"/>
      <c r="X31" s="73"/>
      <c r="Z31" s="73"/>
      <c r="AA31" s="73"/>
      <c r="AB31" s="73"/>
      <c r="AE31" s="5"/>
      <c r="AF31" s="5"/>
      <c r="AG31" s="5"/>
    </row>
    <row r="32" spans="1:40" customFormat="1" ht="18.75" customHeight="1" x14ac:dyDescent="0.35">
      <c r="A32" s="91" t="s">
        <v>210</v>
      </c>
      <c r="B32" s="91"/>
      <c r="C32" s="91"/>
      <c r="D32" s="91"/>
      <c r="E32" s="91"/>
      <c r="F32" s="91"/>
      <c r="G32" s="91"/>
      <c r="H32" s="91"/>
      <c r="I32" s="91"/>
      <c r="J32" s="91"/>
      <c r="K32" s="91"/>
      <c r="L32" s="91"/>
      <c r="M32" s="91"/>
      <c r="N32" s="91"/>
      <c r="O32" s="15"/>
      <c r="V32" s="13"/>
      <c r="W32" s="13"/>
      <c r="X32" s="13"/>
      <c r="Z32" s="13"/>
      <c r="AA32" s="13"/>
      <c r="AB32" s="13"/>
      <c r="AE32" s="13"/>
      <c r="AF32" s="13"/>
      <c r="AG32" s="13"/>
    </row>
    <row r="33" spans="1:31" ht="15.6" x14ac:dyDescent="0.3">
      <c r="A33" s="88" t="s">
        <v>217</v>
      </c>
      <c r="B33" s="88"/>
      <c r="C33" s="88"/>
      <c r="D33" s="88"/>
      <c r="E33" s="88"/>
      <c r="F33" s="88"/>
      <c r="G33" s="88"/>
      <c r="H33" s="88"/>
      <c r="I33" s="88"/>
      <c r="J33" s="88"/>
      <c r="K33" s="88"/>
      <c r="L33" s="88"/>
      <c r="M33" s="88"/>
      <c r="N33" s="88"/>
      <c r="S33" s="12"/>
      <c r="T33" s="12"/>
      <c r="U33" s="12"/>
      <c r="V33" s="12"/>
      <c r="W33" s="12"/>
      <c r="X33" s="12"/>
      <c r="Z33" s="12"/>
      <c r="AA33" s="12"/>
      <c r="AB33" s="12"/>
      <c r="AE33" s="13"/>
    </row>
    <row r="34" spans="1:31" x14ac:dyDescent="0.25">
      <c r="D34" s="12"/>
      <c r="S34" s="12"/>
      <c r="T34" s="12"/>
      <c r="U34" s="12"/>
      <c r="V34" s="12"/>
      <c r="W34" s="12"/>
      <c r="X34" s="12"/>
      <c r="Z34" s="12"/>
      <c r="AA34" s="12"/>
      <c r="AB34" s="12"/>
      <c r="AE34" s="13"/>
    </row>
    <row r="35" spans="1:31" ht="12" customHeight="1" x14ac:dyDescent="0.25">
      <c r="D35" s="12"/>
      <c r="I35" s="78" t="s">
        <v>211</v>
      </c>
      <c r="J35" s="78"/>
      <c r="K35" s="78"/>
      <c r="L35" s="78"/>
      <c r="M35" s="78"/>
      <c r="N35" s="78"/>
      <c r="S35" s="12"/>
      <c r="T35" s="12"/>
      <c r="U35" s="12"/>
      <c r="V35" s="12"/>
      <c r="W35" s="12"/>
      <c r="X35" s="12"/>
      <c r="Z35" s="12"/>
      <c r="AA35" s="12"/>
      <c r="AB35" s="12"/>
      <c r="AE35" s="13"/>
    </row>
    <row r="36" spans="1:31" ht="12" customHeight="1" x14ac:dyDescent="0.25">
      <c r="D36" s="12"/>
      <c r="I36" s="78"/>
      <c r="J36" s="78"/>
      <c r="K36" s="78"/>
      <c r="L36" s="78"/>
      <c r="M36" s="78"/>
      <c r="N36" s="78"/>
      <c r="S36" s="12"/>
      <c r="T36" s="12"/>
      <c r="U36" s="12"/>
      <c r="V36" s="12"/>
      <c r="W36" s="12"/>
      <c r="X36" s="12"/>
      <c r="Z36" s="12"/>
      <c r="AA36" s="12"/>
      <c r="AB36" s="12"/>
      <c r="AE36" s="13"/>
    </row>
    <row r="37" spans="1:31" ht="12" customHeight="1" x14ac:dyDescent="0.25">
      <c r="D37" s="12"/>
      <c r="I37" s="78"/>
      <c r="J37" s="78"/>
      <c r="K37" s="78"/>
      <c r="L37" s="78"/>
      <c r="M37" s="78"/>
      <c r="N37" s="78"/>
      <c r="S37" s="12"/>
      <c r="T37" s="12"/>
      <c r="U37" s="12"/>
      <c r="V37" s="12"/>
      <c r="W37" s="12"/>
      <c r="X37" s="12"/>
      <c r="Z37" s="12"/>
      <c r="AA37" s="12"/>
      <c r="AB37" s="12"/>
      <c r="AE37" s="13"/>
    </row>
    <row r="38" spans="1:31" ht="12" customHeight="1" x14ac:dyDescent="0.25">
      <c r="D38" s="12"/>
      <c r="I38" s="78"/>
      <c r="J38" s="78"/>
      <c r="K38" s="78"/>
      <c r="L38" s="78"/>
      <c r="M38" s="78"/>
      <c r="N38" s="78"/>
      <c r="S38" s="12"/>
      <c r="T38" s="12"/>
      <c r="U38" s="12"/>
      <c r="V38" s="12"/>
      <c r="W38" s="12"/>
      <c r="X38" s="12"/>
      <c r="Z38" s="12"/>
      <c r="AA38" s="12"/>
      <c r="AB38" s="12"/>
      <c r="AE38" s="13"/>
    </row>
    <row r="39" spans="1:31" x14ac:dyDescent="0.25">
      <c r="D39" s="12"/>
      <c r="I39" s="78"/>
      <c r="J39" s="78"/>
      <c r="K39" s="78"/>
      <c r="L39" s="78"/>
      <c r="M39" s="78"/>
      <c r="N39" s="78"/>
      <c r="S39" s="12"/>
      <c r="T39" s="12"/>
      <c r="U39" s="12"/>
      <c r="V39" s="12"/>
      <c r="W39" s="12"/>
      <c r="X39" s="12"/>
      <c r="Z39" s="12"/>
      <c r="AA39" s="12"/>
      <c r="AB39" s="12"/>
      <c r="AE39" s="13"/>
    </row>
    <row r="40" spans="1:31" ht="12.6" thickBot="1" x14ac:dyDescent="0.3">
      <c r="D40" s="12"/>
      <c r="I40" s="56"/>
      <c r="J40" s="94" t="str">
        <f>IFERROR(VLOOKUP(I40,'Listes et données'!$A$44:$B$143,2,FALSE),"")</f>
        <v/>
      </c>
      <c r="K40" s="94"/>
      <c r="L40" s="94"/>
      <c r="M40" s="94"/>
      <c r="N40" s="94"/>
      <c r="S40" s="12"/>
      <c r="T40" s="12"/>
      <c r="U40" s="12"/>
      <c r="V40" s="12"/>
      <c r="W40" s="12"/>
      <c r="X40" s="12"/>
      <c r="Z40" s="12"/>
      <c r="AA40" s="12"/>
      <c r="AB40" s="12"/>
      <c r="AE40" s="13"/>
    </row>
    <row r="41" spans="1:31" ht="12.6" thickBot="1" x14ac:dyDescent="0.3">
      <c r="D41" s="12"/>
      <c r="I41" s="57"/>
      <c r="J41" s="94" t="str">
        <f>IFERROR(VLOOKUP(I41,'Listes et données'!$A$44:$B$143,2,FALSE),"")</f>
        <v/>
      </c>
      <c r="K41" s="94"/>
      <c r="L41" s="94"/>
      <c r="M41" s="94"/>
      <c r="N41" s="94"/>
      <c r="S41" s="12"/>
      <c r="T41" s="12"/>
      <c r="U41" s="12"/>
      <c r="V41" s="12"/>
      <c r="W41" s="12"/>
      <c r="X41" s="12"/>
      <c r="Z41" s="12"/>
      <c r="AA41" s="12"/>
      <c r="AB41" s="12"/>
      <c r="AE41" s="13"/>
    </row>
    <row r="42" spans="1:31" ht="12.6" thickBot="1" x14ac:dyDescent="0.3">
      <c r="D42" s="12"/>
      <c r="I42" s="57"/>
      <c r="J42" s="94" t="str">
        <f>IFERROR(VLOOKUP(I42,'Listes et données'!$A$44:$B$143,2,FALSE),"")</f>
        <v/>
      </c>
      <c r="K42" s="94"/>
      <c r="L42" s="94"/>
      <c r="M42" s="94"/>
      <c r="N42" s="94"/>
      <c r="S42" s="12"/>
      <c r="T42" s="12"/>
      <c r="U42" s="12"/>
      <c r="V42" s="12"/>
      <c r="W42" s="12"/>
      <c r="X42" s="12"/>
      <c r="Z42" s="12"/>
      <c r="AA42" s="12"/>
      <c r="AB42" s="12"/>
      <c r="AE42" s="13"/>
    </row>
    <row r="43" spans="1:31" ht="12.6" thickBot="1" x14ac:dyDescent="0.3">
      <c r="D43" s="12"/>
      <c r="I43" s="57"/>
      <c r="J43" s="94" t="str">
        <f>IFERROR(VLOOKUP(I43,'Listes et données'!$A$44:$B$143,2,FALSE),"")</f>
        <v/>
      </c>
      <c r="K43" s="94"/>
      <c r="L43" s="94"/>
      <c r="M43" s="94"/>
      <c r="N43" s="94"/>
      <c r="S43" s="12"/>
      <c r="T43" s="12"/>
      <c r="U43" s="12"/>
      <c r="V43" s="12"/>
      <c r="W43" s="12"/>
      <c r="X43" s="12"/>
      <c r="Z43" s="12"/>
      <c r="AA43" s="12"/>
      <c r="AB43" s="12"/>
      <c r="AE43" s="13"/>
    </row>
    <row r="44" spans="1:31" ht="12.6" thickBot="1" x14ac:dyDescent="0.3">
      <c r="D44" s="12"/>
      <c r="I44" s="57"/>
      <c r="J44" s="94" t="str">
        <f>IFERROR(VLOOKUP(I44,'Listes et données'!$A$44:$B$143,2,FALSE),"")</f>
        <v/>
      </c>
      <c r="K44" s="94"/>
      <c r="L44" s="94"/>
      <c r="M44" s="94"/>
      <c r="N44" s="94"/>
      <c r="S44" s="12"/>
      <c r="T44" s="12"/>
      <c r="U44" s="12"/>
      <c r="V44" s="12"/>
      <c r="W44" s="12"/>
      <c r="X44" s="12"/>
      <c r="Z44" s="12"/>
      <c r="AA44" s="12"/>
      <c r="AB44" s="12"/>
      <c r="AE44" s="13"/>
    </row>
    <row r="45" spans="1:31" ht="12.6" thickBot="1" x14ac:dyDescent="0.3">
      <c r="D45" s="12"/>
      <c r="I45" s="57"/>
      <c r="J45" s="94" t="str">
        <f>IFERROR(VLOOKUP(I45,'Listes et données'!$A$44:$B$143,2,FALSE),"")</f>
        <v/>
      </c>
      <c r="K45" s="94"/>
      <c r="L45" s="94"/>
      <c r="M45" s="94"/>
      <c r="N45" s="94"/>
      <c r="S45" s="12"/>
      <c r="T45" s="12"/>
      <c r="U45" s="12"/>
      <c r="V45" s="12"/>
      <c r="W45" s="12"/>
      <c r="X45" s="12"/>
      <c r="Z45" s="12"/>
      <c r="AA45" s="12"/>
      <c r="AB45" s="12"/>
      <c r="AE45" s="13"/>
    </row>
    <row r="46" spans="1:31" ht="12.6" thickBot="1" x14ac:dyDescent="0.3">
      <c r="D46" s="12"/>
      <c r="I46" s="57"/>
      <c r="J46" s="94" t="str">
        <f>IFERROR(VLOOKUP(I46,'Listes et données'!$A$44:$B$143,2,FALSE),"")</f>
        <v/>
      </c>
      <c r="K46" s="94"/>
      <c r="L46" s="94"/>
      <c r="M46" s="94"/>
      <c r="N46" s="94"/>
      <c r="S46" s="12"/>
      <c r="T46" s="12"/>
      <c r="U46" s="12"/>
      <c r="V46" s="12"/>
      <c r="W46" s="12"/>
      <c r="X46" s="12"/>
      <c r="Z46" s="12"/>
      <c r="AA46" s="12"/>
      <c r="AB46" s="12"/>
      <c r="AE46" s="13"/>
    </row>
    <row r="47" spans="1:31" x14ac:dyDescent="0.25">
      <c r="D47" s="12"/>
      <c r="I47" s="58"/>
      <c r="J47" s="94" t="str">
        <f>IFERROR(VLOOKUP(I47,'Listes et données'!$A$44:$B$143,2,FALSE),"")</f>
        <v/>
      </c>
      <c r="K47" s="94"/>
      <c r="L47" s="94"/>
      <c r="M47" s="94"/>
      <c r="N47" s="94"/>
      <c r="S47" s="12"/>
      <c r="T47" s="12"/>
      <c r="U47" s="12"/>
      <c r="V47" s="12"/>
      <c r="W47" s="12"/>
      <c r="X47" s="12"/>
      <c r="Z47" s="12"/>
      <c r="AA47" s="12"/>
      <c r="AB47" s="12"/>
      <c r="AE47" s="13"/>
    </row>
    <row r="48" spans="1:31" x14ac:dyDescent="0.25">
      <c r="D48" s="12"/>
      <c r="I48" s="48"/>
      <c r="J48" s="48"/>
      <c r="K48" s="48"/>
      <c r="L48" s="51"/>
      <c r="M48" s="51"/>
      <c r="N48" s="51"/>
      <c r="S48" s="12"/>
      <c r="T48" s="12"/>
      <c r="U48" s="12"/>
      <c r="V48" s="12"/>
      <c r="W48" s="12"/>
      <c r="X48" s="12"/>
      <c r="Z48" s="12"/>
      <c r="AA48" s="12"/>
      <c r="AB48" s="12"/>
      <c r="AE48" s="13"/>
    </row>
    <row r="49" spans="1:34" x14ac:dyDescent="0.25">
      <c r="D49" s="12"/>
      <c r="I49" s="92" t="s">
        <v>212</v>
      </c>
      <c r="J49" s="92"/>
      <c r="K49" s="92"/>
      <c r="L49" s="92"/>
      <c r="M49" s="92"/>
      <c r="N49" s="92"/>
      <c r="S49" s="12"/>
      <c r="T49" s="12"/>
      <c r="U49" s="12"/>
      <c r="V49" s="12"/>
      <c r="AA49" s="12"/>
      <c r="AE49" s="13"/>
    </row>
    <row r="50" spans="1:34" x14ac:dyDescent="0.25">
      <c r="D50" s="12"/>
      <c r="I50" s="92"/>
      <c r="J50" s="92"/>
      <c r="K50" s="92"/>
      <c r="L50" s="92"/>
      <c r="M50" s="92"/>
      <c r="N50" s="92"/>
      <c r="S50" s="12"/>
      <c r="T50" s="12"/>
      <c r="U50" s="12"/>
      <c r="V50" s="12"/>
      <c r="AA50" s="12"/>
    </row>
    <row r="51" spans="1:34" x14ac:dyDescent="0.25">
      <c r="D51" s="12"/>
      <c r="I51" s="92"/>
      <c r="J51" s="92"/>
      <c r="K51" s="92"/>
      <c r="L51" s="92"/>
      <c r="M51" s="92"/>
      <c r="N51" s="92"/>
      <c r="S51" s="12"/>
      <c r="T51" s="12"/>
      <c r="U51" s="12"/>
      <c r="V51" s="12"/>
      <c r="AA51" s="12"/>
    </row>
    <row r="52" spans="1:34" ht="20.25" customHeight="1" thickBot="1" x14ac:dyDescent="0.3">
      <c r="D52" s="12"/>
      <c r="I52" s="92"/>
      <c r="J52" s="92"/>
      <c r="K52" s="92"/>
      <c r="L52" s="92"/>
      <c r="M52" s="92"/>
      <c r="N52" s="92"/>
      <c r="S52" s="12"/>
      <c r="T52" s="12"/>
      <c r="U52" s="12"/>
      <c r="V52" s="12"/>
      <c r="AA52" s="12"/>
    </row>
    <row r="53" spans="1:34" ht="12.6" thickBot="1" x14ac:dyDescent="0.3">
      <c r="D53" s="12"/>
      <c r="I53" s="57"/>
      <c r="J53" s="94" t="str">
        <f>IFERROR(VLOOKUP(I53,'Listes et données'!$A$44:$B$143,2,FALSE),"")</f>
        <v/>
      </c>
      <c r="K53" s="94"/>
      <c r="L53" s="94"/>
      <c r="M53" s="94"/>
      <c r="N53" s="94"/>
      <c r="S53" s="12"/>
      <c r="T53" s="12"/>
      <c r="U53" s="12"/>
      <c r="V53" s="12"/>
      <c r="AA53" s="12"/>
    </row>
    <row r="54" spans="1:34" ht="12.6" thickBot="1" x14ac:dyDescent="0.3">
      <c r="D54" s="12"/>
      <c r="I54" s="57"/>
      <c r="J54" s="94" t="str">
        <f>IFERROR(VLOOKUP(I54,'Listes et données'!$A$44:$B$143,2,FALSE),"")</f>
        <v/>
      </c>
      <c r="K54" s="94"/>
      <c r="L54" s="94"/>
      <c r="M54" s="94"/>
      <c r="N54" s="94"/>
      <c r="S54" s="12"/>
      <c r="T54" s="12"/>
      <c r="U54" s="12"/>
      <c r="V54" s="12"/>
      <c r="AA54" s="12"/>
    </row>
    <row r="55" spans="1:34" x14ac:dyDescent="0.25">
      <c r="D55" s="12"/>
      <c r="I55" s="58"/>
      <c r="J55" s="94" t="str">
        <f>IFERROR(VLOOKUP(I55,'Listes et données'!$A$44:$B$143,2,FALSE),"")</f>
        <v/>
      </c>
      <c r="K55" s="94"/>
      <c r="L55" s="94"/>
      <c r="M55" s="94"/>
      <c r="N55" s="94"/>
      <c r="S55" s="12" t="str">
        <f>IF(ISERROR(VLOOKUP(D55,$D$95:D159,1,FALSE)),"","o")</f>
        <v/>
      </c>
      <c r="T55" s="12" t="str">
        <f>IF(ISERROR(VLOOKUP(D55,D$49:$D56,1,FALSE)),"","o")</f>
        <v/>
      </c>
      <c r="U55" s="12" t="str">
        <f t="shared" ref="U55:U58" si="5">IF(OR(S55="o",T55="o"),"o","")</f>
        <v/>
      </c>
      <c r="V55" s="12" t="str">
        <f>IF(ISERROR(VLOOKUP(L56,L$95:L159,1,FALSE)),"","o")</f>
        <v/>
      </c>
      <c r="AA55" s="12" t="str">
        <f>IF(ISERROR(VLOOKUP(N56,N$49:PS56,1,FALSE)),"","o")</f>
        <v/>
      </c>
    </row>
    <row r="56" spans="1:34" ht="13.8" x14ac:dyDescent="0.25">
      <c r="A56" s="93"/>
      <c r="B56" s="93"/>
      <c r="C56" s="93"/>
      <c r="D56" s="93"/>
      <c r="E56" s="93"/>
      <c r="F56" s="93"/>
      <c r="G56" s="93"/>
      <c r="H56" s="93"/>
      <c r="I56" s="93"/>
      <c r="J56" s="93"/>
      <c r="K56" s="93"/>
      <c r="L56" s="93"/>
      <c r="S56" s="12" t="str">
        <f>IF(ISERROR(VLOOKUP(D56,$D$95:D159,1,FALSE)),"","o")</f>
        <v/>
      </c>
      <c r="T56" s="12" t="str">
        <f>IF(ISERROR(VLOOKUP(D56,D$49:$D56,1,FALSE)),"","o")</f>
        <v/>
      </c>
      <c r="U56" s="12" t="str">
        <f t="shared" si="5"/>
        <v/>
      </c>
      <c r="V56" s="12" t="str">
        <f>IF(ISERROR(VLOOKUP(#REF!,L$95:L159,1,FALSE)),"","o")</f>
        <v/>
      </c>
      <c r="AA56" s="12" t="str">
        <f>IF(ISERROR(VLOOKUP(#REF!,N$49:PS56,1,FALSE)),"","o")</f>
        <v/>
      </c>
    </row>
    <row r="57" spans="1:34" s="17" customFormat="1" ht="15.75" customHeight="1" x14ac:dyDescent="0.3">
      <c r="A57" s="75" t="s">
        <v>218</v>
      </c>
      <c r="B57" s="75"/>
      <c r="C57" s="75"/>
      <c r="D57" s="75"/>
      <c r="E57" s="75"/>
      <c r="F57" s="75"/>
      <c r="G57" s="75"/>
      <c r="H57" s="75"/>
      <c r="I57" s="75"/>
      <c r="J57" s="75"/>
      <c r="K57" s="75"/>
      <c r="L57" s="75"/>
      <c r="M57" s="75"/>
      <c r="N57" s="75"/>
      <c r="O57" s="22"/>
      <c r="S57" s="30" t="str">
        <f>IF(ISERROR(VLOOKUP(D57,$D$95:D159,1,FALSE)),"","o")</f>
        <v/>
      </c>
      <c r="T57" s="30" t="str">
        <f>IF(ISERROR(VLOOKUP(D57,D$49:$D58,1,FALSE)),"","o")</f>
        <v/>
      </c>
      <c r="U57" s="30" t="str">
        <f t="shared" si="5"/>
        <v/>
      </c>
      <c r="V57" s="73" t="s">
        <v>175</v>
      </c>
      <c r="W57" s="73"/>
      <c r="X57" s="73"/>
      <c r="AE57" s="23"/>
      <c r="AF57" s="23"/>
      <c r="AG57" s="23"/>
    </row>
    <row r="58" spans="1:34" ht="100.2" customHeight="1" x14ac:dyDescent="0.25">
      <c r="A58" s="77" t="s">
        <v>213</v>
      </c>
      <c r="B58" s="77"/>
      <c r="C58" s="60"/>
      <c r="D58" s="55" t="s">
        <v>231</v>
      </c>
      <c r="E58" s="48"/>
      <c r="F58" s="76" t="s">
        <v>214</v>
      </c>
      <c r="G58" s="76"/>
      <c r="H58" s="76"/>
      <c r="I58" s="76"/>
      <c r="J58" s="76"/>
      <c r="P58" s="17"/>
      <c r="S58" s="12" t="str">
        <f>IF(ISERROR(VLOOKUP(#REF!,$D$95:D159,1,FALSE)),"","o")</f>
        <v/>
      </c>
      <c r="T58" s="12" t="str">
        <f>IF(ISERROR(VLOOKUP(#REF!,D$49:$D58,1,FALSE)),"","o")</f>
        <v/>
      </c>
      <c r="U58" s="12" t="str">
        <f t="shared" si="5"/>
        <v/>
      </c>
      <c r="V58" s="28" t="s">
        <v>146</v>
      </c>
      <c r="W58" s="28" t="s">
        <v>147</v>
      </c>
      <c r="X58" s="28" t="s">
        <v>148</v>
      </c>
      <c r="AG58" s="31" t="s">
        <v>176</v>
      </c>
      <c r="AH58" s="11" t="s">
        <v>177</v>
      </c>
    </row>
    <row r="59" spans="1:34" ht="12" customHeight="1" x14ac:dyDescent="0.25">
      <c r="A59" s="85" t="s">
        <v>168</v>
      </c>
      <c r="B59" s="85"/>
      <c r="C59" s="48"/>
      <c r="D59" s="59"/>
      <c r="E59" s="48"/>
      <c r="F59" s="81"/>
      <c r="G59" s="81"/>
      <c r="H59" s="81"/>
      <c r="I59" s="81"/>
      <c r="J59" s="81"/>
      <c r="L59" s="3"/>
      <c r="M59" s="3"/>
      <c r="N59" s="3"/>
      <c r="O59" s="21"/>
      <c r="P59" s="17"/>
      <c r="Q59" s="17"/>
      <c r="R59" s="17"/>
      <c r="S59" s="17"/>
      <c r="T59" s="17"/>
      <c r="U59" s="17"/>
      <c r="V59" s="32" t="str">
        <f>IF(ISERROR(VLOOKUP($F59,$F$58:$F58,1,FALSE)),"","o")</f>
        <v/>
      </c>
      <c r="W59" s="32" t="str">
        <f>IF(ISERROR(VLOOKUP($F59,$F60:$F89,1,FALSE)),"","o")</f>
        <v/>
      </c>
      <c r="X59" s="33" t="str">
        <f t="shared" ref="X59:X89" si="6">IF(OR(V59="o",W59="o"),"o","")</f>
        <v/>
      </c>
      <c r="AG59" s="28" t="str">
        <f>IF(F59="","",F59)</f>
        <v/>
      </c>
      <c r="AH59" s="34" t="str">
        <f>IF(A59="","",A59)</f>
        <v xml:space="preserve">Réaliser un revenu confortable </v>
      </c>
    </row>
    <row r="60" spans="1:34" ht="12" customHeight="1" x14ac:dyDescent="0.25">
      <c r="A60" s="79" t="s">
        <v>172</v>
      </c>
      <c r="B60" s="80"/>
      <c r="C60" s="48"/>
      <c r="D60" s="59"/>
      <c r="E60" s="48"/>
      <c r="F60" s="82"/>
      <c r="G60" s="83"/>
      <c r="H60" s="83"/>
      <c r="I60" s="83"/>
      <c r="J60" s="84"/>
      <c r="L60" s="3"/>
      <c r="M60" s="3"/>
      <c r="N60" s="3"/>
      <c r="P60" s="17"/>
      <c r="V60" s="32" t="str">
        <f>IF(ISERROR(VLOOKUP($F60,$F$58:$F59,1,FALSE)),"","o")</f>
        <v/>
      </c>
      <c r="W60" s="32" t="str">
        <f>IF(ISERROR(VLOOKUP($F60,$F61:$F90,1,FALSE)),"","o")</f>
        <v/>
      </c>
      <c r="X60" s="33" t="str">
        <f t="shared" si="6"/>
        <v/>
      </c>
      <c r="AG60" s="28" t="str">
        <f t="shared" ref="AG60:AG89" si="7">IF(F60="","",F60)</f>
        <v/>
      </c>
      <c r="AH60" s="34" t="str">
        <f t="shared" ref="AH60:AH89" si="8">IF(A60="","",A60)</f>
        <v>Maximiser mon revenu par des coûts bas</v>
      </c>
    </row>
    <row r="61" spans="1:34" ht="12" customHeight="1" x14ac:dyDescent="0.25">
      <c r="A61" s="79" t="s">
        <v>173</v>
      </c>
      <c r="B61" s="80"/>
      <c r="C61" s="48"/>
      <c r="D61" s="59"/>
      <c r="E61" s="48"/>
      <c r="F61" s="82"/>
      <c r="G61" s="83"/>
      <c r="H61" s="83"/>
      <c r="I61" s="83"/>
      <c r="J61" s="84"/>
      <c r="L61" s="3"/>
      <c r="M61" s="3"/>
      <c r="N61" s="3"/>
      <c r="V61" s="32" t="str">
        <f>IF(ISERROR(VLOOKUP($F61,$F$58:$F60,1,FALSE)),"","o")</f>
        <v/>
      </c>
      <c r="W61" s="32" t="str">
        <f>IF(ISERROR(VLOOKUP($F61,$F62:$F159,1,FALSE)),"","o")</f>
        <v/>
      </c>
      <c r="X61" s="33" t="str">
        <f t="shared" si="6"/>
        <v/>
      </c>
      <c r="AG61" s="28" t="str">
        <f t="shared" si="7"/>
        <v/>
      </c>
      <c r="AH61" s="34" t="str">
        <f t="shared" si="8"/>
        <v>Maximiser mon revenu par des ventes élevées</v>
      </c>
    </row>
    <row r="62" spans="1:34" ht="12" customHeight="1" x14ac:dyDescent="0.25">
      <c r="A62" s="79" t="s">
        <v>160</v>
      </c>
      <c r="B62" s="80"/>
      <c r="C62" s="48"/>
      <c r="D62" s="59"/>
      <c r="E62" s="48"/>
      <c r="F62" s="82"/>
      <c r="G62" s="83"/>
      <c r="H62" s="83"/>
      <c r="I62" s="83"/>
      <c r="J62" s="84"/>
      <c r="V62" s="32" t="str">
        <f>IF(ISERROR(VLOOKUP($F62,$F$58:$F61,1,FALSE)),"","o")</f>
        <v/>
      </c>
      <c r="W62" s="32" t="str">
        <f>IF(ISERROR(VLOOKUP($F62,$F63:$F159,1,FALSE)),"","o")</f>
        <v/>
      </c>
      <c r="X62" s="33" t="str">
        <f t="shared" si="6"/>
        <v/>
      </c>
      <c r="AG62" s="28" t="str">
        <f t="shared" si="7"/>
        <v/>
      </c>
      <c r="AH62" s="34" t="str">
        <f t="shared" si="8"/>
        <v>Travailler en famille sur l'exploitation</v>
      </c>
    </row>
    <row r="63" spans="1:34" ht="12" customHeight="1" x14ac:dyDescent="0.25">
      <c r="A63" s="79" t="s">
        <v>161</v>
      </c>
      <c r="B63" s="80"/>
      <c r="C63" s="48"/>
      <c r="D63" s="59"/>
      <c r="E63" s="48"/>
      <c r="F63" s="82"/>
      <c r="G63" s="83"/>
      <c r="H63" s="83"/>
      <c r="I63" s="83"/>
      <c r="J63" s="84"/>
      <c r="V63" s="32" t="str">
        <f>IF(ISERROR(VLOOKUP($F63,$F$58:$F62,1,FALSE)),"","o")</f>
        <v/>
      </c>
      <c r="W63" s="32" t="str">
        <f>IF(ISERROR(VLOOKUP($F63,$F64:$F159,1,FALSE)),"","o")</f>
        <v/>
      </c>
      <c r="X63" s="33" t="str">
        <f t="shared" si="6"/>
        <v/>
      </c>
      <c r="AG63" s="28" t="str">
        <f t="shared" si="7"/>
        <v/>
      </c>
      <c r="AH63" s="34" t="str">
        <f t="shared" si="8"/>
        <v>Diriger du personnel</v>
      </c>
    </row>
    <row r="64" spans="1:34" ht="12" customHeight="1" x14ac:dyDescent="0.25">
      <c r="A64" s="79" t="s">
        <v>162</v>
      </c>
      <c r="B64" s="80"/>
      <c r="C64" s="48"/>
      <c r="D64" s="59"/>
      <c r="E64" s="48"/>
      <c r="F64" s="82"/>
      <c r="G64" s="83"/>
      <c r="H64" s="83"/>
      <c r="I64" s="83"/>
      <c r="J64" s="84"/>
      <c r="V64" s="32" t="str">
        <f>IF(ISERROR(VLOOKUP($F64,$F$58:$F63,1,FALSE)),"","o")</f>
        <v/>
      </c>
      <c r="W64" s="32" t="str">
        <f>IF(ISERROR(VLOOKUP($F64,$F65:$F159,1,FALSE)),"","o")</f>
        <v/>
      </c>
      <c r="X64" s="33" t="str">
        <f t="shared" si="6"/>
        <v/>
      </c>
      <c r="AG64" s="28" t="str">
        <f t="shared" si="7"/>
        <v/>
      </c>
      <c r="AH64" s="34" t="str">
        <f t="shared" si="8"/>
        <v>Etre indépendant</v>
      </c>
    </row>
    <row r="65" spans="1:34" ht="12" customHeight="1" x14ac:dyDescent="0.25">
      <c r="A65" s="79" t="s">
        <v>163</v>
      </c>
      <c r="B65" s="80"/>
      <c r="C65" s="48"/>
      <c r="D65" s="59"/>
      <c r="E65" s="48"/>
      <c r="F65" s="82"/>
      <c r="G65" s="83"/>
      <c r="H65" s="83"/>
      <c r="I65" s="83"/>
      <c r="J65" s="84"/>
      <c r="V65" s="32" t="str">
        <f>IF(ISERROR(VLOOKUP($F65,$F$58:$F64,1,FALSE)),"","o")</f>
        <v/>
      </c>
      <c r="W65" s="32" t="str">
        <f>IF(ISERROR(VLOOKUP($F65,$F66:$F159,1,FALSE)),"","o")</f>
        <v/>
      </c>
      <c r="X65" s="33" t="str">
        <f t="shared" si="6"/>
        <v/>
      </c>
      <c r="AG65" s="28" t="str">
        <f t="shared" si="7"/>
        <v/>
      </c>
      <c r="AH65" s="34" t="str">
        <f t="shared" si="8"/>
        <v>Travailler en collaboration avec d'autres</v>
      </c>
    </row>
    <row r="66" spans="1:34" ht="12" customHeight="1" x14ac:dyDescent="0.25">
      <c r="A66" s="79" t="s">
        <v>164</v>
      </c>
      <c r="B66" s="80"/>
      <c r="C66" s="48"/>
      <c r="D66" s="59"/>
      <c r="E66" s="48"/>
      <c r="F66" s="82"/>
      <c r="G66" s="83"/>
      <c r="H66" s="83"/>
      <c r="I66" s="83"/>
      <c r="J66" s="84"/>
      <c r="V66" s="32" t="str">
        <f>IF(ISERROR(VLOOKUP($F66,$F$58:$F65,1,FALSE)),"","o")</f>
        <v/>
      </c>
      <c r="W66" s="32" t="str">
        <f>IF(ISERROR(VLOOKUP($F66,$F67:$F159,1,FALSE)),"","o")</f>
        <v/>
      </c>
      <c r="X66" s="33" t="str">
        <f t="shared" si="6"/>
        <v/>
      </c>
      <c r="AG66" s="28" t="str">
        <f t="shared" si="7"/>
        <v/>
      </c>
      <c r="AH66" s="34" t="str">
        <f t="shared" si="8"/>
        <v>Etre le moins dépendant possible des autres</v>
      </c>
    </row>
    <row r="67" spans="1:34" ht="12" customHeight="1" x14ac:dyDescent="0.25">
      <c r="A67" s="79" t="s">
        <v>167</v>
      </c>
      <c r="B67" s="80"/>
      <c r="C67" s="48"/>
      <c r="D67" s="59"/>
      <c r="E67" s="48"/>
      <c r="F67" s="82"/>
      <c r="G67" s="83"/>
      <c r="H67" s="83"/>
      <c r="I67" s="83"/>
      <c r="J67" s="84"/>
      <c r="V67" s="32" t="str">
        <f>IF(ISERROR(VLOOKUP($F67,$F$58:$F66,1,FALSE)),"","o")</f>
        <v/>
      </c>
      <c r="W67" s="32" t="str">
        <f>IF(ISERROR(VLOOKUP($F67,$F68:$F159,1,FALSE)),"","o")</f>
        <v/>
      </c>
      <c r="X67" s="33" t="str">
        <f t="shared" si="6"/>
        <v/>
      </c>
      <c r="AG67" s="28" t="str">
        <f t="shared" si="7"/>
        <v/>
      </c>
      <c r="AH67" s="34" t="str">
        <f t="shared" si="8"/>
        <v>Travailler avec un parc machines moderne</v>
      </c>
    </row>
    <row r="68" spans="1:34" ht="12" customHeight="1" x14ac:dyDescent="0.25">
      <c r="A68" s="79" t="s">
        <v>230</v>
      </c>
      <c r="B68" s="80"/>
      <c r="C68" s="48"/>
      <c r="D68" s="59"/>
      <c r="E68" s="48"/>
      <c r="F68" s="82"/>
      <c r="G68" s="83"/>
      <c r="H68" s="83"/>
      <c r="I68" s="83"/>
      <c r="J68" s="84"/>
      <c r="V68" s="32" t="str">
        <f>IF(ISERROR(VLOOKUP($F68,$F$58:$F67,1,FALSE)),"","o")</f>
        <v/>
      </c>
      <c r="W68" s="32" t="str">
        <f>IF(ISERROR(VLOOKUP($F68,$F69:$F159,1,FALSE)),"","o")</f>
        <v/>
      </c>
      <c r="X68" s="33" t="str">
        <f t="shared" si="6"/>
        <v/>
      </c>
      <c r="AG68" s="28" t="str">
        <f t="shared" si="7"/>
        <v/>
      </c>
      <c r="AH68" s="34" t="str">
        <f t="shared" si="8"/>
        <v>Maximiser les rendements physique</v>
      </c>
    </row>
    <row r="69" spans="1:34" ht="12" customHeight="1" x14ac:dyDescent="0.25">
      <c r="A69" s="79" t="s">
        <v>223</v>
      </c>
      <c r="B69" s="80"/>
      <c r="C69" s="48"/>
      <c r="D69" s="59"/>
      <c r="E69" s="48"/>
      <c r="F69" s="82"/>
      <c r="G69" s="83"/>
      <c r="H69" s="83"/>
      <c r="I69" s="83"/>
      <c r="J69" s="84"/>
      <c r="V69" s="32" t="str">
        <f>IF(ISERROR(VLOOKUP($F69,$F$58:$F68,1,FALSE)),"","o")</f>
        <v/>
      </c>
      <c r="W69" s="32" t="str">
        <f>IF(ISERROR(VLOOKUP($F69,$F71:$F159,1,FALSE)),"","o")</f>
        <v/>
      </c>
      <c r="X69" s="33" t="str">
        <f t="shared" si="6"/>
        <v/>
      </c>
      <c r="AG69" s="28" t="str">
        <f t="shared" si="7"/>
        <v/>
      </c>
      <c r="AH69" s="34" t="str">
        <f t="shared" si="8"/>
        <v>Avoir des congés pour passer du temps en famille</v>
      </c>
    </row>
    <row r="70" spans="1:34" ht="12" customHeight="1" x14ac:dyDescent="0.25">
      <c r="A70" s="79" t="s">
        <v>174</v>
      </c>
      <c r="B70" s="80"/>
      <c r="C70" s="48"/>
      <c r="D70" s="59"/>
      <c r="E70" s="48"/>
      <c r="F70" s="82"/>
      <c r="G70" s="83"/>
      <c r="H70" s="83"/>
      <c r="I70" s="83"/>
      <c r="J70" s="84"/>
      <c r="V70" s="32" t="str">
        <f>IF(ISERROR(VLOOKUP($F70,$F$58:$F69,1,FALSE)),"","o")</f>
        <v/>
      </c>
      <c r="W70" s="32" t="str">
        <f>IF(ISERROR(VLOOKUP($F70,$F72:$F160,1,FALSE)),"","o")</f>
        <v/>
      </c>
      <c r="X70" s="33" t="str">
        <f t="shared" si="6"/>
        <v/>
      </c>
      <c r="AG70" s="28" t="str">
        <f t="shared" si="7"/>
        <v/>
      </c>
      <c r="AH70" s="34" t="str">
        <f t="shared" si="8"/>
        <v>Avoir des congés pour sortir la tête du guidon</v>
      </c>
    </row>
    <row r="71" spans="1:34" ht="12" customHeight="1" x14ac:dyDescent="0.25">
      <c r="A71" s="79" t="s">
        <v>158</v>
      </c>
      <c r="B71" s="80"/>
      <c r="C71" s="48"/>
      <c r="D71" s="59"/>
      <c r="E71" s="48"/>
      <c r="F71" s="82"/>
      <c r="G71" s="83"/>
      <c r="H71" s="83"/>
      <c r="I71" s="83"/>
      <c r="J71" s="84"/>
      <c r="V71" s="32" t="str">
        <f>IF(ISERROR(VLOOKUP($F71,$F$58:$F69,1,FALSE)),"","o")</f>
        <v/>
      </c>
      <c r="W71" s="32" t="str">
        <f>IF(ISERROR(VLOOKUP($F71,$F72:$F159,1,FALSE)),"","o")</f>
        <v/>
      </c>
      <c r="X71" s="33" t="str">
        <f t="shared" si="6"/>
        <v/>
      </c>
      <c r="AG71" s="28" t="str">
        <f t="shared" si="7"/>
        <v/>
      </c>
      <c r="AH71" s="34" t="str">
        <f t="shared" si="8"/>
        <v>Faire grandir l'exploitation</v>
      </c>
    </row>
    <row r="72" spans="1:34" ht="12" customHeight="1" x14ac:dyDescent="0.25">
      <c r="A72" s="79" t="s">
        <v>159</v>
      </c>
      <c r="B72" s="80"/>
      <c r="C72" s="48"/>
      <c r="D72" s="59"/>
      <c r="E72" s="48"/>
      <c r="F72" s="82"/>
      <c r="G72" s="83"/>
      <c r="H72" s="83"/>
      <c r="I72" s="83"/>
      <c r="J72" s="84"/>
      <c r="V72" s="32" t="str">
        <f>IF(ISERROR(VLOOKUP($F72,$F$58:$F71,1,FALSE)),"","o")</f>
        <v/>
      </c>
      <c r="W72" s="32" t="str">
        <f>IF(ISERROR(VLOOKUP($F72,$F73:$F159,1,FALSE)),"","o")</f>
        <v/>
      </c>
      <c r="X72" s="33" t="str">
        <f t="shared" si="6"/>
        <v/>
      </c>
      <c r="AG72" s="28" t="str">
        <f t="shared" si="7"/>
        <v/>
      </c>
      <c r="AH72" s="34" t="str">
        <f t="shared" si="8"/>
        <v>Etre reconnu comme un bon agriculteur</v>
      </c>
    </row>
    <row r="73" spans="1:34" ht="12" customHeight="1" x14ac:dyDescent="0.25">
      <c r="A73" s="79" t="s">
        <v>165</v>
      </c>
      <c r="B73" s="80"/>
      <c r="C73" s="48"/>
      <c r="D73" s="59"/>
      <c r="E73" s="48"/>
      <c r="F73" s="82"/>
      <c r="G73" s="83"/>
      <c r="H73" s="83"/>
      <c r="I73" s="83"/>
      <c r="J73" s="84"/>
      <c r="V73" s="32" t="str">
        <f>IF(ISERROR(VLOOKUP($F73,$F$58:$F72,1,FALSE)),"","o")</f>
        <v/>
      </c>
      <c r="W73" s="32" t="str">
        <f>IF(ISERROR(VLOOKUP($F73,$F74:$F159,1,FALSE)),"","o")</f>
        <v/>
      </c>
      <c r="X73" s="33" t="str">
        <f t="shared" si="6"/>
        <v/>
      </c>
      <c r="AG73" s="28" t="str">
        <f t="shared" si="7"/>
        <v/>
      </c>
      <c r="AH73" s="34" t="str">
        <f t="shared" si="8"/>
        <v>Etre reconnu comme un agriculteur qui a réussi</v>
      </c>
    </row>
    <row r="74" spans="1:34" ht="12" customHeight="1" x14ac:dyDescent="0.25">
      <c r="A74" s="79" t="s">
        <v>154</v>
      </c>
      <c r="B74" s="80"/>
      <c r="C74" s="48"/>
      <c r="D74" s="59"/>
      <c r="E74" s="48"/>
      <c r="F74" s="82"/>
      <c r="G74" s="83"/>
      <c r="H74" s="83"/>
      <c r="I74" s="83"/>
      <c r="J74" s="84"/>
      <c r="V74" s="32" t="str">
        <f>IF(ISERROR(VLOOKUP($F74,$F$58:$F73,1,FALSE)),"","o")</f>
        <v/>
      </c>
      <c r="W74" s="32" t="str">
        <f>IF(ISERROR(VLOOKUP($F74,$F75:$F159,1,FALSE)),"","o")</f>
        <v/>
      </c>
      <c r="X74" s="33" t="str">
        <f t="shared" si="6"/>
        <v/>
      </c>
      <c r="AG74" s="28" t="str">
        <f t="shared" si="7"/>
        <v/>
      </c>
      <c r="AH74" s="34" t="str">
        <f t="shared" si="8"/>
        <v>Former des apprentis</v>
      </c>
    </row>
    <row r="75" spans="1:34" ht="12" customHeight="1" x14ac:dyDescent="0.25">
      <c r="A75" s="79" t="s">
        <v>155</v>
      </c>
      <c r="B75" s="80"/>
      <c r="C75" s="48"/>
      <c r="D75" s="59"/>
      <c r="E75" s="48"/>
      <c r="F75" s="82"/>
      <c r="G75" s="83"/>
      <c r="H75" s="83"/>
      <c r="I75" s="83"/>
      <c r="J75" s="84"/>
      <c r="V75" s="32" t="str">
        <f>IF(ISERROR(VLOOKUP($F75,$F$58:$F74,1,FALSE)),"","o")</f>
        <v/>
      </c>
      <c r="W75" s="32" t="str">
        <f>IF(ISERROR(VLOOKUP($F75,$F76:$F159,1,FALSE)),"","o")</f>
        <v/>
      </c>
      <c r="X75" s="33" t="str">
        <f t="shared" si="6"/>
        <v/>
      </c>
      <c r="AG75" s="28" t="str">
        <f t="shared" si="7"/>
        <v/>
      </c>
      <c r="AH75" s="34" t="str">
        <f t="shared" si="8"/>
        <v>Perpétuer le patrimoine de mes ancêtres</v>
      </c>
    </row>
    <row r="76" spans="1:34" ht="12" customHeight="1" x14ac:dyDescent="0.25">
      <c r="A76" s="79" t="s">
        <v>156</v>
      </c>
      <c r="B76" s="80"/>
      <c r="C76" s="48"/>
      <c r="D76" s="59"/>
      <c r="E76" s="48"/>
      <c r="F76" s="82"/>
      <c r="G76" s="83"/>
      <c r="H76" s="83"/>
      <c r="I76" s="83"/>
      <c r="J76" s="84"/>
      <c r="V76" s="32" t="str">
        <f>IF(ISERROR(VLOOKUP($F76,$F$58:$F75,1,FALSE)),"","o")</f>
        <v/>
      </c>
      <c r="W76" s="32" t="str">
        <f>IF(ISERROR(VLOOKUP($F76,$F77:$F159,1,FALSE)),"","o")</f>
        <v/>
      </c>
      <c r="X76" s="33" t="str">
        <f t="shared" si="6"/>
        <v/>
      </c>
      <c r="AG76" s="28" t="str">
        <f t="shared" si="7"/>
        <v/>
      </c>
      <c r="AH76" s="34" t="str">
        <f t="shared" si="8"/>
        <v>Transmettre le patrimoine à mes descendants</v>
      </c>
    </row>
    <row r="77" spans="1:34" ht="12" customHeight="1" x14ac:dyDescent="0.25">
      <c r="A77" s="79" t="s">
        <v>157</v>
      </c>
      <c r="B77" s="80"/>
      <c r="C77" s="48"/>
      <c r="D77" s="59"/>
      <c r="E77" s="48"/>
      <c r="F77" s="82"/>
      <c r="G77" s="83"/>
      <c r="H77" s="83"/>
      <c r="I77" s="83"/>
      <c r="J77" s="84"/>
      <c r="V77" s="32" t="str">
        <f>IF(ISERROR(VLOOKUP($F77,$F$58:$F76,1,FALSE)),"","o")</f>
        <v/>
      </c>
      <c r="W77" s="32" t="str">
        <f>IF(ISERROR(VLOOKUP($F77,$F78:$F159,1,FALSE)),"","o")</f>
        <v/>
      </c>
      <c r="X77" s="33" t="str">
        <f t="shared" si="6"/>
        <v/>
      </c>
      <c r="AG77" s="28" t="str">
        <f t="shared" si="7"/>
        <v/>
      </c>
      <c r="AH77" s="34" t="str">
        <f t="shared" si="8"/>
        <v>Nourrir la population</v>
      </c>
    </row>
    <row r="78" spans="1:34" ht="12" customHeight="1" x14ac:dyDescent="0.25">
      <c r="A78" s="79" t="s">
        <v>166</v>
      </c>
      <c r="B78" s="80"/>
      <c r="C78" s="48"/>
      <c r="D78" s="59"/>
      <c r="E78" s="48"/>
      <c r="F78" s="82"/>
      <c r="G78" s="83"/>
      <c r="H78" s="83"/>
      <c r="I78" s="83"/>
      <c r="J78" s="84"/>
      <c r="V78" s="32" t="str">
        <f>IF(ISERROR(VLOOKUP($F78,$F$58:$F77,1,FALSE)),"","o")</f>
        <v/>
      </c>
      <c r="W78" s="32" t="str">
        <f>IF(ISERROR(VLOOKUP($F78,$F80:$F159,1,FALSE)),"","o")</f>
        <v/>
      </c>
      <c r="X78" s="33" t="str">
        <f t="shared" si="6"/>
        <v/>
      </c>
      <c r="AG78" s="28" t="str">
        <f t="shared" si="7"/>
        <v/>
      </c>
      <c r="AH78" s="34" t="str">
        <f t="shared" si="8"/>
        <v>Produire durablement</v>
      </c>
    </row>
    <row r="79" spans="1:34" ht="12" customHeight="1" x14ac:dyDescent="0.25">
      <c r="A79" s="79" t="s">
        <v>228</v>
      </c>
      <c r="B79" s="80"/>
      <c r="C79" s="48"/>
      <c r="D79" s="59"/>
      <c r="E79" s="48"/>
      <c r="F79" s="82"/>
      <c r="G79" s="83"/>
      <c r="H79" s="83"/>
      <c r="I79" s="83"/>
      <c r="J79" s="84"/>
      <c r="V79" s="32" t="str">
        <f>IF(ISERROR(VLOOKUP($F79,$F$58:$F77,1,FALSE)),"","o")</f>
        <v/>
      </c>
      <c r="W79" s="32" t="str">
        <f>IF(ISERROR(VLOOKUP($F79,$F80:$F158,1,FALSE)),"","o")</f>
        <v/>
      </c>
      <c r="X79" s="33" t="str">
        <f t="shared" si="6"/>
        <v/>
      </c>
      <c r="AG79" s="28" t="str">
        <f t="shared" si="7"/>
        <v/>
      </c>
      <c r="AH79" s="34" t="str">
        <f t="shared" si="8"/>
        <v>Travailler dans un secteur qui a du sens</v>
      </c>
    </row>
    <row r="80" spans="1:34" ht="12" customHeight="1" x14ac:dyDescent="0.25">
      <c r="A80" s="79" t="s">
        <v>169</v>
      </c>
      <c r="B80" s="80"/>
      <c r="C80" s="48"/>
      <c r="D80" s="59"/>
      <c r="E80" s="48"/>
      <c r="F80" s="82"/>
      <c r="G80" s="83"/>
      <c r="H80" s="83"/>
      <c r="I80" s="83"/>
      <c r="J80" s="84"/>
      <c r="V80" s="32" t="str">
        <f>IF(ISERROR(VLOOKUP($F80,$F$58:$F78,1,FALSE)),"","o")</f>
        <v/>
      </c>
      <c r="W80" s="32" t="str">
        <f>IF(ISERROR(VLOOKUP($F80,$F81:$F159,1,FALSE)),"","o")</f>
        <v/>
      </c>
      <c r="X80" s="33" t="str">
        <f t="shared" si="6"/>
        <v/>
      </c>
      <c r="AG80" s="28" t="str">
        <f t="shared" si="7"/>
        <v/>
      </c>
      <c r="AH80" s="34" t="str">
        <f t="shared" si="8"/>
        <v>Travailler avec des animaux</v>
      </c>
    </row>
    <row r="81" spans="1:38" ht="12" customHeight="1" x14ac:dyDescent="0.25">
      <c r="A81" s="79" t="s">
        <v>170</v>
      </c>
      <c r="B81" s="80"/>
      <c r="C81" s="48"/>
      <c r="D81" s="59"/>
      <c r="E81" s="48"/>
      <c r="F81" s="82"/>
      <c r="G81" s="83"/>
      <c r="H81" s="83"/>
      <c r="I81" s="83"/>
      <c r="J81" s="84"/>
      <c r="V81" s="32" t="str">
        <f>IF(ISERROR(VLOOKUP($F81,$F$58:$F80,1,FALSE)),"","o")</f>
        <v/>
      </c>
      <c r="W81" s="32" t="str">
        <f>IF(ISERROR(VLOOKUP($F81,$F82:$F159,1,FALSE)),"","o")</f>
        <v/>
      </c>
      <c r="X81" s="33" t="str">
        <f t="shared" si="6"/>
        <v/>
      </c>
      <c r="AG81" s="28" t="str">
        <f t="shared" si="7"/>
        <v/>
      </c>
      <c r="AH81" s="34" t="str">
        <f t="shared" si="8"/>
        <v>Travailler avec la nature</v>
      </c>
    </row>
    <row r="82" spans="1:38" ht="12" customHeight="1" x14ac:dyDescent="0.25">
      <c r="A82" s="79" t="s">
        <v>171</v>
      </c>
      <c r="B82" s="80"/>
      <c r="C82" s="48"/>
      <c r="D82" s="59"/>
      <c r="E82" s="48"/>
      <c r="F82" s="82"/>
      <c r="G82" s="83"/>
      <c r="H82" s="83"/>
      <c r="I82" s="83"/>
      <c r="J82" s="84"/>
      <c r="V82" s="32" t="str">
        <f>IF(ISERROR(VLOOKUP($F82,$F$58:$F81,1,FALSE)),"","o")</f>
        <v/>
      </c>
      <c r="W82" s="32" t="str">
        <f>IF(ISERROR(VLOOKUP($F82,$F83:$F159,1,FALSE)),"","o")</f>
        <v/>
      </c>
      <c r="X82" s="33" t="str">
        <f t="shared" si="6"/>
        <v/>
      </c>
      <c r="AG82" s="28" t="str">
        <f t="shared" si="7"/>
        <v/>
      </c>
      <c r="AH82" s="34" t="str">
        <f t="shared" si="8"/>
        <v>Fournir des produits de haute qualité</v>
      </c>
    </row>
    <row r="83" spans="1:38" ht="12" customHeight="1" x14ac:dyDescent="0.25">
      <c r="A83" s="79"/>
      <c r="B83" s="80"/>
      <c r="C83" s="48"/>
      <c r="D83" s="59"/>
      <c r="E83" s="48"/>
      <c r="F83" s="82"/>
      <c r="G83" s="83"/>
      <c r="H83" s="83"/>
      <c r="I83" s="83"/>
      <c r="J83" s="84"/>
      <c r="V83" s="32" t="str">
        <f>IF(ISERROR(VLOOKUP($F83,$F$58:$F82,1,FALSE)),"","o")</f>
        <v/>
      </c>
      <c r="W83" s="32" t="str">
        <f>IF(ISERROR(VLOOKUP($F83,$F84:$F159,1,FALSE)),"","o")</f>
        <v/>
      </c>
      <c r="X83" s="33" t="str">
        <f t="shared" si="6"/>
        <v/>
      </c>
      <c r="AG83" s="28" t="str">
        <f t="shared" si="7"/>
        <v/>
      </c>
      <c r="AH83" s="34" t="str">
        <f t="shared" si="8"/>
        <v/>
      </c>
    </row>
    <row r="84" spans="1:38" ht="12" customHeight="1" x14ac:dyDescent="0.25">
      <c r="A84" s="79"/>
      <c r="B84" s="80"/>
      <c r="C84" s="48"/>
      <c r="D84" s="59"/>
      <c r="E84" s="48"/>
      <c r="F84" s="82"/>
      <c r="G84" s="83"/>
      <c r="H84" s="83"/>
      <c r="I84" s="83"/>
      <c r="J84" s="84"/>
      <c r="V84" s="32" t="str">
        <f>IF(ISERROR(VLOOKUP($F84,$F$58:$F83,1,FALSE)),"","o")</f>
        <v/>
      </c>
      <c r="W84" s="32" t="str">
        <f>IF(ISERROR(VLOOKUP($F84,$F85:$F159,1,FALSE)),"","o")</f>
        <v/>
      </c>
      <c r="X84" s="33" t="str">
        <f t="shared" si="6"/>
        <v/>
      </c>
      <c r="AG84" s="28" t="str">
        <f t="shared" si="7"/>
        <v/>
      </c>
      <c r="AH84" s="34" t="str">
        <f t="shared" si="8"/>
        <v/>
      </c>
    </row>
    <row r="85" spans="1:38" ht="12" customHeight="1" x14ac:dyDescent="0.25">
      <c r="A85" s="79"/>
      <c r="B85" s="80"/>
      <c r="C85" s="48"/>
      <c r="D85" s="59"/>
      <c r="E85" s="48"/>
      <c r="F85" s="82"/>
      <c r="G85" s="83"/>
      <c r="H85" s="83"/>
      <c r="I85" s="83"/>
      <c r="J85" s="84"/>
      <c r="V85" s="32" t="str">
        <f>IF(ISERROR(VLOOKUP($F85,$F$58:$F84,1,FALSE)),"","o")</f>
        <v/>
      </c>
      <c r="W85" s="32" t="str">
        <f>IF(ISERROR(VLOOKUP($F85,$F86:$F159,1,FALSE)),"","o")</f>
        <v/>
      </c>
      <c r="X85" s="33" t="str">
        <f t="shared" si="6"/>
        <v/>
      </c>
      <c r="AG85" s="28" t="str">
        <f t="shared" si="7"/>
        <v/>
      </c>
      <c r="AH85" s="34" t="str">
        <f t="shared" si="8"/>
        <v/>
      </c>
    </row>
    <row r="86" spans="1:38" ht="12" customHeight="1" x14ac:dyDescent="0.25">
      <c r="A86" s="79"/>
      <c r="B86" s="80"/>
      <c r="C86" s="48"/>
      <c r="D86" s="59"/>
      <c r="E86" s="48"/>
      <c r="F86" s="82"/>
      <c r="G86" s="83"/>
      <c r="H86" s="83"/>
      <c r="I86" s="83"/>
      <c r="J86" s="84"/>
      <c r="V86" s="32" t="str">
        <f>IF(ISERROR(VLOOKUP($F86,$F$58:$F85,1,FALSE)),"","o")</f>
        <v/>
      </c>
      <c r="W86" s="32" t="str">
        <f>IF(ISERROR(VLOOKUP($F86,$F87:$F159,1,FALSE)),"","o")</f>
        <v/>
      </c>
      <c r="X86" s="33" t="str">
        <f t="shared" si="6"/>
        <v/>
      </c>
      <c r="AG86" s="28" t="str">
        <f t="shared" si="7"/>
        <v/>
      </c>
      <c r="AH86" s="34" t="str">
        <f t="shared" si="8"/>
        <v/>
      </c>
    </row>
    <row r="87" spans="1:38" ht="12" customHeight="1" x14ac:dyDescent="0.25">
      <c r="A87" s="79"/>
      <c r="B87" s="80"/>
      <c r="C87" s="48"/>
      <c r="D87" s="59"/>
      <c r="E87" s="48"/>
      <c r="F87" s="82"/>
      <c r="G87" s="83"/>
      <c r="H87" s="83"/>
      <c r="I87" s="83"/>
      <c r="J87" s="84"/>
      <c r="V87" s="32" t="str">
        <f>IF(ISERROR(VLOOKUP($F87,$F$58:$F86,1,FALSE)),"","o")</f>
        <v/>
      </c>
      <c r="W87" s="32" t="str">
        <f>IF(ISERROR(VLOOKUP($F87,$F88:$F159,1,FALSE)),"","o")</f>
        <v/>
      </c>
      <c r="X87" s="33" t="str">
        <f t="shared" si="6"/>
        <v/>
      </c>
      <c r="AG87" s="28" t="str">
        <f t="shared" si="7"/>
        <v/>
      </c>
      <c r="AH87" s="34" t="str">
        <f t="shared" si="8"/>
        <v/>
      </c>
    </row>
    <row r="88" spans="1:38" ht="12" customHeight="1" x14ac:dyDescent="0.25">
      <c r="A88" s="79"/>
      <c r="B88" s="80"/>
      <c r="C88" s="48"/>
      <c r="D88" s="59"/>
      <c r="E88" s="48"/>
      <c r="F88" s="82"/>
      <c r="G88" s="83"/>
      <c r="H88" s="83"/>
      <c r="I88" s="83"/>
      <c r="J88" s="84"/>
      <c r="V88" s="32" t="str">
        <f>IF(ISERROR(VLOOKUP($F88,$F$58:$F87,1,FALSE)),"","o")</f>
        <v/>
      </c>
      <c r="W88" s="32" t="str">
        <f>IF(ISERROR(VLOOKUP($F88,$F89:$F159,1,FALSE)),"","o")</f>
        <v/>
      </c>
      <c r="X88" s="33" t="str">
        <f t="shared" si="6"/>
        <v/>
      </c>
      <c r="AG88" s="28" t="str">
        <f t="shared" si="7"/>
        <v/>
      </c>
      <c r="AH88" s="34" t="str">
        <f t="shared" si="8"/>
        <v/>
      </c>
    </row>
    <row r="89" spans="1:38" ht="12" customHeight="1" x14ac:dyDescent="0.25">
      <c r="A89" s="79"/>
      <c r="B89" s="80"/>
      <c r="C89" s="48"/>
      <c r="D89" s="59"/>
      <c r="E89" s="48"/>
      <c r="F89" s="82"/>
      <c r="G89" s="83"/>
      <c r="H89" s="83"/>
      <c r="I89" s="83"/>
      <c r="J89" s="84"/>
      <c r="V89" s="32" t="str">
        <f>IF(ISERROR(VLOOKUP($F89,$F$58:$F88,1,FALSE)),"","o")</f>
        <v/>
      </c>
      <c r="W89" s="32" t="str">
        <f>IF(ISERROR(VLOOKUP($F89,$F90:$F159,1,FALSE)),"","o")</f>
        <v/>
      </c>
      <c r="X89" s="33" t="str">
        <f t="shared" si="6"/>
        <v/>
      </c>
      <c r="AG89" s="28" t="str">
        <f t="shared" si="7"/>
        <v/>
      </c>
      <c r="AH89" s="34" t="str">
        <f t="shared" si="8"/>
        <v/>
      </c>
    </row>
    <row r="90" spans="1:38" ht="12" customHeight="1" x14ac:dyDescent="0.25"/>
    <row r="91" spans="1:38" s="17" customFormat="1" ht="15.75" customHeight="1" x14ac:dyDescent="0.3">
      <c r="A91" s="75" t="s">
        <v>219</v>
      </c>
      <c r="B91" s="75"/>
      <c r="C91" s="75"/>
      <c r="D91" s="75"/>
      <c r="E91" s="75"/>
      <c r="F91" s="75"/>
      <c r="G91" s="75"/>
      <c r="H91" s="75"/>
      <c r="I91" s="75"/>
      <c r="J91" s="75"/>
      <c r="K91" s="75"/>
      <c r="L91" s="75"/>
      <c r="M91" s="75"/>
      <c r="N91" s="75"/>
      <c r="O91" s="22"/>
      <c r="S91" s="71" t="s">
        <v>200</v>
      </c>
      <c r="T91" s="71"/>
      <c r="U91" s="71"/>
      <c r="V91" s="72" t="s">
        <v>150</v>
      </c>
      <c r="W91" s="72"/>
      <c r="X91" s="72"/>
      <c r="Z91" s="72" t="s">
        <v>151</v>
      </c>
      <c r="AA91" s="72"/>
      <c r="AB91" s="72"/>
      <c r="AE91" s="23"/>
      <c r="AF91" s="23"/>
      <c r="AG91" s="23"/>
    </row>
    <row r="92" spans="1:38" customFormat="1" ht="106.95" customHeight="1" x14ac:dyDescent="0.3">
      <c r="A92" s="77" t="s">
        <v>232</v>
      </c>
      <c r="B92" s="77"/>
      <c r="C92" s="54"/>
      <c r="D92" s="55" t="s">
        <v>215</v>
      </c>
      <c r="E92" s="54"/>
      <c r="F92" s="76" t="s">
        <v>216</v>
      </c>
      <c r="G92" s="76"/>
      <c r="H92" s="76"/>
      <c r="I92" s="76"/>
      <c r="J92" s="76"/>
      <c r="K92" s="54"/>
      <c r="L92" s="55" t="s">
        <v>233</v>
      </c>
      <c r="M92" s="54"/>
      <c r="N92" s="55" t="s">
        <v>234</v>
      </c>
      <c r="O92" s="15"/>
      <c r="P92" s="2"/>
      <c r="Q92" s="3"/>
      <c r="R92" s="3"/>
      <c r="S92" s="32" t="s">
        <v>146</v>
      </c>
      <c r="T92" s="32" t="s">
        <v>147</v>
      </c>
      <c r="U92" s="32" t="s">
        <v>148</v>
      </c>
      <c r="V92" s="28" t="s">
        <v>146</v>
      </c>
      <c r="W92" s="28" t="s">
        <v>147</v>
      </c>
      <c r="X92" s="28" t="s">
        <v>148</v>
      </c>
      <c r="Y92" s="3"/>
      <c r="Z92" s="28" t="s">
        <v>146</v>
      </c>
      <c r="AA92" s="28" t="s">
        <v>147</v>
      </c>
      <c r="AB92" s="28" t="s">
        <v>148</v>
      </c>
      <c r="AC92" s="3"/>
      <c r="AD92" s="3"/>
      <c r="AE92" s="32" t="s">
        <v>201</v>
      </c>
      <c r="AF92" s="32" t="s">
        <v>203</v>
      </c>
      <c r="AG92" s="32" t="s">
        <v>202</v>
      </c>
      <c r="AH92" s="3"/>
      <c r="AI92" s="3"/>
      <c r="AJ92" s="3"/>
      <c r="AK92" s="3"/>
      <c r="AL92" s="3"/>
    </row>
    <row r="93" spans="1:38" customFormat="1" ht="12" customHeight="1" x14ac:dyDescent="0.3">
      <c r="A93" s="47"/>
      <c r="B93" s="48"/>
      <c r="C93" s="48"/>
      <c r="D93" s="49"/>
      <c r="E93" s="48"/>
      <c r="F93" s="63" t="s">
        <v>118</v>
      </c>
      <c r="G93" s="63" t="s">
        <v>117</v>
      </c>
      <c r="H93" s="64">
        <v>0</v>
      </c>
      <c r="I93" s="63" t="s">
        <v>116</v>
      </c>
      <c r="J93" s="63" t="s">
        <v>115</v>
      </c>
      <c r="K93" s="48"/>
      <c r="L93" s="49"/>
      <c r="M93" s="48"/>
      <c r="N93" s="49"/>
      <c r="O93" s="15"/>
      <c r="P93" s="3"/>
      <c r="Q93" s="3"/>
      <c r="R93" s="3"/>
      <c r="S93" s="13"/>
      <c r="T93" s="13"/>
      <c r="U93" s="13"/>
      <c r="V93" s="13"/>
      <c r="W93" s="13"/>
      <c r="X93" s="13"/>
      <c r="Y93" s="3"/>
      <c r="Z93" s="13"/>
      <c r="AA93" s="13"/>
      <c r="AB93" s="13"/>
      <c r="AC93" s="3"/>
      <c r="AD93" s="3"/>
      <c r="AE93" s="13"/>
      <c r="AF93" s="13"/>
      <c r="AG93" s="13"/>
      <c r="AH93" s="3"/>
      <c r="AI93" s="3"/>
      <c r="AJ93" s="3"/>
      <c r="AK93" s="3"/>
      <c r="AL93" s="3"/>
    </row>
    <row r="94" spans="1:38" ht="14.4" x14ac:dyDescent="0.3">
      <c r="A94" s="44" t="s">
        <v>220</v>
      </c>
      <c r="B94" s="48"/>
      <c r="C94" s="48"/>
      <c r="D94" s="51"/>
      <c r="E94" s="48"/>
      <c r="F94" s="48"/>
      <c r="G94" s="48"/>
      <c r="H94" s="48"/>
      <c r="I94" s="48"/>
      <c r="J94" s="48"/>
      <c r="K94" s="48"/>
      <c r="L94" s="48"/>
      <c r="M94" s="48"/>
      <c r="N94" s="48"/>
      <c r="S94" s="13"/>
      <c r="T94" s="13"/>
      <c r="U94" s="13"/>
      <c r="V94" s="13"/>
      <c r="W94" s="13"/>
      <c r="X94" s="13"/>
      <c r="Z94" s="13"/>
      <c r="AA94" s="13"/>
      <c r="AB94" s="13"/>
      <c r="AE94" s="13"/>
      <c r="AF94" s="13"/>
      <c r="AG94" s="13"/>
    </row>
    <row r="95" spans="1:38" x14ac:dyDescent="0.25">
      <c r="A95" s="48" t="s">
        <v>182</v>
      </c>
      <c r="B95" s="53"/>
      <c r="C95" s="48"/>
      <c r="D95" s="50"/>
      <c r="E95" s="48"/>
      <c r="F95" s="50"/>
      <c r="G95" s="50"/>
      <c r="H95" s="50"/>
      <c r="I95" s="50"/>
      <c r="J95" s="50"/>
      <c r="K95" s="48"/>
      <c r="L95" s="50"/>
      <c r="M95" s="51"/>
      <c r="N95" s="50"/>
      <c r="S95" s="33" t="str">
        <f>IF(ISERROR(VLOOKUP(D95,$D$11:D94,1,FALSE)),"","o")</f>
        <v/>
      </c>
      <c r="T95" s="33" t="str">
        <f>IF(ISERROR(VLOOKUP(D95,D96:$D$159,1,FALSE)),"","o")</f>
        <v/>
      </c>
      <c r="U95" s="33" t="str">
        <f t="shared" ref="U95:U158" si="9">IF(OR(S95="o",T95="o"),"o","")</f>
        <v/>
      </c>
      <c r="V95" s="33" t="str">
        <f>IF(ISERROR(VLOOKUP(L95,L$94:L94,1,FALSE)),"","o")</f>
        <v/>
      </c>
      <c r="W95" s="33" t="str">
        <f>IF(ISERROR(VLOOKUP(L95,L96:L$159,1,FALSE)),"","o")</f>
        <v/>
      </c>
      <c r="X95" s="33" t="str">
        <f>IF(OR(V95="o",W95="o"),"o","")</f>
        <v/>
      </c>
      <c r="Z95" s="33" t="str">
        <f>IF(ISERROR(VLOOKUP(N95,N$94:N94,1,FALSE)),"","o")</f>
        <v/>
      </c>
      <c r="AA95" s="33" t="str">
        <f>IF(ISERROR(VLOOKUP(N95,N96:PS$158,1,FALSE)),"","o")</f>
        <v/>
      </c>
      <c r="AB95" s="33" t="str">
        <f t="shared" ref="AB95:AB158" si="10">IF(OR(Z95="o",AA95="o"),"o","")</f>
        <v/>
      </c>
      <c r="AE95" s="32" t="str">
        <f t="shared" ref="AE95:AE98" si="11">IF(D95="","",D95)</f>
        <v/>
      </c>
      <c r="AF95" s="28" t="str">
        <f t="shared" ref="AF95:AF98" si="12">IF(L95="","",L95)</f>
        <v/>
      </c>
      <c r="AG95" s="28" t="str">
        <f t="shared" ref="AG95:AG98" si="13">IF(N95="","",N95)</f>
        <v/>
      </c>
      <c r="AH95" s="34" t="str">
        <f>CONCATENATE(A95," ",B95)</f>
        <v xml:space="preserve">Formation agricole : </v>
      </c>
    </row>
    <row r="96" spans="1:38" x14ac:dyDescent="0.25">
      <c r="A96" s="48" t="s">
        <v>183</v>
      </c>
      <c r="B96" s="53"/>
      <c r="C96" s="48"/>
      <c r="D96" s="50"/>
      <c r="E96" s="48"/>
      <c r="F96" s="50"/>
      <c r="G96" s="50"/>
      <c r="H96" s="50"/>
      <c r="I96" s="50"/>
      <c r="J96" s="50"/>
      <c r="K96" s="48"/>
      <c r="L96" s="50"/>
      <c r="M96" s="51"/>
      <c r="N96" s="50"/>
      <c r="S96" s="33" t="str">
        <f>IF(ISERROR(VLOOKUP(D96,$D$11:D95,1,FALSE)),"","o")</f>
        <v/>
      </c>
      <c r="T96" s="33" t="str">
        <f>IF(ISERROR(VLOOKUP(D96,D97:$D$159,1,FALSE)),"","o")</f>
        <v/>
      </c>
      <c r="U96" s="33" t="str">
        <f t="shared" si="9"/>
        <v/>
      </c>
      <c r="V96" s="33" t="str">
        <f>IF(ISERROR(VLOOKUP(L96,L$94:L95,1,FALSE)),"","o")</f>
        <v/>
      </c>
      <c r="W96" s="33" t="str">
        <f>IF(ISERROR(VLOOKUP(L96,L97:L$159,1,FALSE)),"","o")</f>
        <v/>
      </c>
      <c r="X96" s="33" t="str">
        <f t="shared" ref="X96:X159" si="14">IF(OR(V96="o",W96="o"),"o","")</f>
        <v/>
      </c>
      <c r="Z96" s="33" t="str">
        <f>IF(ISERROR(VLOOKUP(N96,N$94:N95,1,FALSE)),"","o")</f>
        <v/>
      </c>
      <c r="AA96" s="33" t="str">
        <f>IF(ISERROR(VLOOKUP(N96,N97:PS$158,1,FALSE)),"","o")</f>
        <v/>
      </c>
      <c r="AB96" s="33" t="str">
        <f t="shared" si="10"/>
        <v/>
      </c>
      <c r="AE96" s="32" t="str">
        <f t="shared" si="11"/>
        <v/>
      </c>
      <c r="AF96" s="28" t="str">
        <f t="shared" si="12"/>
        <v/>
      </c>
      <c r="AG96" s="28" t="str">
        <f t="shared" si="13"/>
        <v/>
      </c>
      <c r="AH96" s="34" t="str">
        <f>CONCATENATE(A96," ",B96)</f>
        <v xml:space="preserve">Autre formation 2 : </v>
      </c>
    </row>
    <row r="97" spans="1:38" x14ac:dyDescent="0.25">
      <c r="A97" s="48" t="s">
        <v>183</v>
      </c>
      <c r="B97" s="53"/>
      <c r="C97" s="48"/>
      <c r="D97" s="50"/>
      <c r="E97" s="48"/>
      <c r="F97" s="50"/>
      <c r="G97" s="50"/>
      <c r="H97" s="50"/>
      <c r="I97" s="50"/>
      <c r="J97" s="50"/>
      <c r="K97" s="48"/>
      <c r="L97" s="50"/>
      <c r="M97" s="51"/>
      <c r="N97" s="50"/>
      <c r="S97" s="33" t="str">
        <f>IF(ISERROR(VLOOKUP(D97,$D$11:D96,1,FALSE)),"","o")</f>
        <v/>
      </c>
      <c r="T97" s="33" t="str">
        <f>IF(ISERROR(VLOOKUP(D97,D98:$D$159,1,FALSE)),"","o")</f>
        <v/>
      </c>
      <c r="U97" s="33" t="str">
        <f t="shared" si="9"/>
        <v/>
      </c>
      <c r="V97" s="33" t="str">
        <f>IF(ISERROR(VLOOKUP(L97,L$94:L96,1,FALSE)),"","o")</f>
        <v/>
      </c>
      <c r="W97" s="33" t="str">
        <f>IF(ISERROR(VLOOKUP(L97,L98:L$159,1,FALSE)),"","o")</f>
        <v/>
      </c>
      <c r="X97" s="33" t="str">
        <f t="shared" si="14"/>
        <v/>
      </c>
      <c r="Z97" s="33" t="str">
        <f>IF(ISERROR(VLOOKUP(N97,N$94:N96,1,FALSE)),"","o")</f>
        <v/>
      </c>
      <c r="AA97" s="33" t="str">
        <f>IF(ISERROR(VLOOKUP(N97,N98:PS$158,1,FALSE)),"","o")</f>
        <v/>
      </c>
      <c r="AB97" s="33" t="str">
        <f t="shared" si="10"/>
        <v/>
      </c>
      <c r="AE97" s="32" t="str">
        <f t="shared" si="11"/>
        <v/>
      </c>
      <c r="AF97" s="28" t="str">
        <f t="shared" si="12"/>
        <v/>
      </c>
      <c r="AG97" s="28" t="str">
        <f t="shared" si="13"/>
        <v/>
      </c>
      <c r="AH97" s="34" t="str">
        <f>CONCATENATE(A97," ",B97)</f>
        <v xml:space="preserve">Autre formation 2 : </v>
      </c>
    </row>
    <row r="98" spans="1:38" x14ac:dyDescent="0.25">
      <c r="A98" s="48" t="s">
        <v>184</v>
      </c>
      <c r="B98" s="53"/>
      <c r="C98" s="48"/>
      <c r="D98" s="50"/>
      <c r="E98" s="48"/>
      <c r="F98" s="50"/>
      <c r="G98" s="50"/>
      <c r="H98" s="50"/>
      <c r="I98" s="50"/>
      <c r="J98" s="50"/>
      <c r="K98" s="48"/>
      <c r="L98" s="50"/>
      <c r="M98" s="51"/>
      <c r="N98" s="50"/>
      <c r="S98" s="33" t="str">
        <f>IF(ISERROR(VLOOKUP(D98,$D$11:D97,1,FALSE)),"","o")</f>
        <v/>
      </c>
      <c r="T98" s="33" t="str">
        <f>IF(ISERROR(VLOOKUP(D98,D99:$D$159,1,FALSE)),"","o")</f>
        <v/>
      </c>
      <c r="U98" s="33" t="str">
        <f t="shared" si="9"/>
        <v/>
      </c>
      <c r="V98" s="33" t="str">
        <f>IF(ISERROR(VLOOKUP(L98,L$94:L97,1,FALSE)),"","o")</f>
        <v/>
      </c>
      <c r="W98" s="33" t="str">
        <f>IF(ISERROR(VLOOKUP(L98,L99:L$159,1,FALSE)),"","o")</f>
        <v/>
      </c>
      <c r="X98" s="33" t="str">
        <f t="shared" si="14"/>
        <v/>
      </c>
      <c r="Z98" s="33" t="str">
        <f>IF(ISERROR(VLOOKUP(N98,N$94:N97,1,FALSE)),"","o")</f>
        <v/>
      </c>
      <c r="AA98" s="33" t="str">
        <f>IF(ISERROR(VLOOKUP(N98,N99:PS$158,1,FALSE)),"","o")</f>
        <v/>
      </c>
      <c r="AB98" s="33" t="str">
        <f t="shared" si="10"/>
        <v/>
      </c>
      <c r="AE98" s="32" t="str">
        <f t="shared" si="11"/>
        <v/>
      </c>
      <c r="AF98" s="28" t="str">
        <f t="shared" si="12"/>
        <v/>
      </c>
      <c r="AG98" s="28" t="str">
        <f t="shared" si="13"/>
        <v/>
      </c>
      <c r="AH98" s="34" t="str">
        <f>CONCATENATE(A98," ",B98)</f>
        <v xml:space="preserve">Autre formation 3 : </v>
      </c>
    </row>
    <row r="99" spans="1:38" customFormat="1" ht="12" customHeight="1" x14ac:dyDescent="0.3">
      <c r="A99" s="47"/>
      <c r="B99" s="48"/>
      <c r="C99" s="48"/>
      <c r="D99" s="49"/>
      <c r="E99" s="49"/>
      <c r="F99" s="49"/>
      <c r="G99" s="49"/>
      <c r="H99" s="49"/>
      <c r="I99" s="49"/>
      <c r="J99" s="49"/>
      <c r="K99" s="49"/>
      <c r="L99" s="49"/>
      <c r="M99" s="48"/>
      <c r="N99" s="49"/>
      <c r="O99" s="15"/>
      <c r="P99" s="3"/>
      <c r="Q99" s="3"/>
      <c r="R99" s="3"/>
      <c r="S99" s="33" t="str">
        <f>IF(ISERROR(VLOOKUP(D99,$D$11:D98,1,FALSE)),"","o")</f>
        <v/>
      </c>
      <c r="T99" s="33" t="str">
        <f>IF(ISERROR(VLOOKUP(D99,D100:$D$159,1,FALSE)),"","o")</f>
        <v/>
      </c>
      <c r="U99" s="33" t="str">
        <f t="shared" si="9"/>
        <v/>
      </c>
      <c r="V99" s="33" t="str">
        <f>IF(ISERROR(VLOOKUP(L99,L$94:L98,1,FALSE)),"","o")</f>
        <v/>
      </c>
      <c r="W99" s="33" t="str">
        <f>IF(ISERROR(VLOOKUP(L99,L100:L$159,1,FALSE)),"","o")</f>
        <v/>
      </c>
      <c r="X99" s="33" t="str">
        <f t="shared" si="14"/>
        <v/>
      </c>
      <c r="Y99" s="3"/>
      <c r="Z99" s="33" t="str">
        <f>IF(ISERROR(VLOOKUP(N99,N$94:N98,1,FALSE)),"","o")</f>
        <v/>
      </c>
      <c r="AA99" s="33" t="str">
        <f>IF(ISERROR(VLOOKUP(N99,N100:PS$158,1,FALSE)),"","o")</f>
        <v/>
      </c>
      <c r="AB99" s="33" t="str">
        <f t="shared" si="10"/>
        <v/>
      </c>
      <c r="AC99" s="3"/>
      <c r="AD99" s="3"/>
      <c r="AE99" s="32"/>
      <c r="AF99" s="32"/>
      <c r="AG99" s="32"/>
      <c r="AH99" s="34"/>
      <c r="AI99" s="3"/>
      <c r="AJ99" s="3"/>
      <c r="AK99" s="3"/>
      <c r="AL99" s="3"/>
    </row>
    <row r="100" spans="1:38" ht="14.4" x14ac:dyDescent="0.3">
      <c r="A100" s="44" t="s">
        <v>221</v>
      </c>
      <c r="B100" s="48"/>
      <c r="C100" s="48"/>
      <c r="D100" s="51"/>
      <c r="E100" s="48"/>
      <c r="F100" s="48"/>
      <c r="G100" s="48"/>
      <c r="H100" s="48"/>
      <c r="I100" s="48"/>
      <c r="J100" s="48"/>
      <c r="K100" s="48"/>
      <c r="L100" s="48"/>
      <c r="M100" s="48"/>
      <c r="N100" s="48"/>
      <c r="S100" s="33" t="str">
        <f>IF(ISERROR(VLOOKUP(D100,$D$11:D99,1,FALSE)),"","o")</f>
        <v/>
      </c>
      <c r="T100" s="33" t="str">
        <f>IF(ISERROR(VLOOKUP(D100,D101:$D$159,1,FALSE)),"","o")</f>
        <v/>
      </c>
      <c r="U100" s="33" t="str">
        <f t="shared" si="9"/>
        <v/>
      </c>
      <c r="V100" s="33" t="str">
        <f>IF(ISERROR(VLOOKUP(L100,L$94:L99,1,FALSE)),"","o")</f>
        <v/>
      </c>
      <c r="W100" s="33" t="str">
        <f>IF(ISERROR(VLOOKUP(L100,L101:L$159,1,FALSE)),"","o")</f>
        <v/>
      </c>
      <c r="X100" s="33" t="str">
        <f t="shared" si="14"/>
        <v/>
      </c>
      <c r="Z100" s="33" t="str">
        <f>IF(ISERROR(VLOOKUP(N100,N$94:N99,1,FALSE)),"","o")</f>
        <v/>
      </c>
      <c r="AA100" s="33" t="str">
        <f>IF(ISERROR(VLOOKUP(N100,N101:PS$158,1,FALSE)),"","o")</f>
        <v/>
      </c>
      <c r="AB100" s="33" t="str">
        <f t="shared" si="10"/>
        <v/>
      </c>
      <c r="AE100" s="32"/>
      <c r="AF100" s="32"/>
      <c r="AG100" s="32"/>
      <c r="AH100" s="34"/>
    </row>
    <row r="101" spans="1:38" x14ac:dyDescent="0.25">
      <c r="A101" s="47" t="s">
        <v>120</v>
      </c>
      <c r="B101" s="48"/>
      <c r="C101" s="48"/>
      <c r="D101" s="51"/>
      <c r="E101" s="48"/>
      <c r="F101" s="48"/>
      <c r="G101" s="48"/>
      <c r="H101" s="48"/>
      <c r="I101" s="48"/>
      <c r="J101" s="48"/>
      <c r="K101" s="48"/>
      <c r="L101" s="51"/>
      <c r="M101" s="51"/>
      <c r="N101" s="51"/>
      <c r="S101" s="33" t="str">
        <f>IF(ISERROR(VLOOKUP(D101,$D$11:D100,1,FALSE)),"","o")</f>
        <v/>
      </c>
      <c r="T101" s="33" t="str">
        <f>IF(ISERROR(VLOOKUP(D101,D102:$D$159,1,FALSE)),"","o")</f>
        <v/>
      </c>
      <c r="U101" s="33" t="str">
        <f t="shared" si="9"/>
        <v/>
      </c>
      <c r="V101" s="33" t="str">
        <f>IF(ISERROR(VLOOKUP(L101,L$94:L100,1,FALSE)),"","o")</f>
        <v/>
      </c>
      <c r="W101" s="33" t="str">
        <f>IF(ISERROR(VLOOKUP(L101,L102:L$159,1,FALSE)),"","o")</f>
        <v/>
      </c>
      <c r="X101" s="33" t="str">
        <f t="shared" si="14"/>
        <v/>
      </c>
      <c r="Z101" s="33" t="str">
        <f>IF(ISERROR(VLOOKUP(N101,N$94:N100,1,FALSE)),"","o")</f>
        <v/>
      </c>
      <c r="AA101" s="33" t="str">
        <f>IF(ISERROR(VLOOKUP(N101,N102:PS$158,1,FALSE)),"","o")</f>
        <v/>
      </c>
      <c r="AB101" s="33" t="str">
        <f t="shared" si="10"/>
        <v/>
      </c>
      <c r="AE101" s="32" t="str">
        <f t="shared" ref="AE101:AE129" si="15">IF(D101="","",D101)</f>
        <v/>
      </c>
      <c r="AF101" s="28" t="str">
        <f t="shared" ref="AF101:AF129" si="16">IF(L101="","",L101)</f>
        <v/>
      </c>
      <c r="AG101" s="28" t="str">
        <f t="shared" ref="AG101:AG129" si="17">IF(N101="","",N101)</f>
        <v/>
      </c>
      <c r="AH101" s="34"/>
    </row>
    <row r="102" spans="1:38" x14ac:dyDescent="0.25">
      <c r="A102" s="48" t="s">
        <v>185</v>
      </c>
      <c r="B102" s="53"/>
      <c r="C102" s="48"/>
      <c r="D102" s="50"/>
      <c r="E102" s="48"/>
      <c r="F102" s="50"/>
      <c r="G102" s="50"/>
      <c r="H102" s="50"/>
      <c r="I102" s="50"/>
      <c r="J102" s="50"/>
      <c r="K102" s="48"/>
      <c r="L102" s="50"/>
      <c r="M102" s="51"/>
      <c r="N102" s="50"/>
      <c r="S102" s="33" t="str">
        <f>IF(ISERROR(VLOOKUP(D102,$D$11:D101,1,FALSE)),"","o")</f>
        <v/>
      </c>
      <c r="T102" s="33" t="str">
        <f>IF(ISERROR(VLOOKUP(D102,D103:$D$159,1,FALSE)),"","o")</f>
        <v/>
      </c>
      <c r="U102" s="33" t="str">
        <f t="shared" si="9"/>
        <v/>
      </c>
      <c r="V102" s="33" t="str">
        <f>IF(ISERROR(VLOOKUP(L102,L$94:L101,1,FALSE)),"","o")</f>
        <v/>
      </c>
      <c r="W102" s="33" t="str">
        <f>IF(ISERROR(VLOOKUP(L102,L103:L$159,1,FALSE)),"","o")</f>
        <v/>
      </c>
      <c r="X102" s="33" t="str">
        <f t="shared" si="14"/>
        <v/>
      </c>
      <c r="Z102" s="33" t="str">
        <f>IF(ISERROR(VLOOKUP(N102,N$94:N101,1,FALSE)),"","o")</f>
        <v/>
      </c>
      <c r="AA102" s="33" t="str">
        <f>IF(ISERROR(VLOOKUP(N102,N103:PS$158,1,FALSE)),"","o")</f>
        <v/>
      </c>
      <c r="AB102" s="33" t="str">
        <f t="shared" si="10"/>
        <v/>
      </c>
      <c r="AE102" s="32" t="str">
        <f t="shared" si="15"/>
        <v/>
      </c>
      <c r="AF102" s="28" t="str">
        <f t="shared" si="16"/>
        <v/>
      </c>
      <c r="AG102" s="28" t="str">
        <f t="shared" si="17"/>
        <v/>
      </c>
      <c r="AH102" s="34" t="str">
        <f t="shared" ref="AH102:AH116" si="18">CONCATENATE(A102," ",B102)</f>
        <v xml:space="preserve">Vaches laitières : </v>
      </c>
    </row>
    <row r="103" spans="1:38" x14ac:dyDescent="0.25">
      <c r="A103" s="48" t="s">
        <v>186</v>
      </c>
      <c r="B103" s="53"/>
      <c r="C103" s="48"/>
      <c r="D103" s="50"/>
      <c r="E103" s="48"/>
      <c r="F103" s="50"/>
      <c r="G103" s="50"/>
      <c r="H103" s="50"/>
      <c r="I103" s="50"/>
      <c r="J103" s="50"/>
      <c r="K103" s="48"/>
      <c r="L103" s="50"/>
      <c r="M103" s="51"/>
      <c r="N103" s="50"/>
      <c r="S103" s="33" t="str">
        <f>IF(ISERROR(VLOOKUP(D103,$D$11:D102,1,FALSE)),"","o")</f>
        <v/>
      </c>
      <c r="T103" s="33" t="str">
        <f>IF(ISERROR(VLOOKUP(D103,D104:$D$159,1,FALSE)),"","o")</f>
        <v/>
      </c>
      <c r="U103" s="33" t="str">
        <f t="shared" si="9"/>
        <v/>
      </c>
      <c r="V103" s="33" t="str">
        <f>IF(ISERROR(VLOOKUP(L103,L$94:L102,1,FALSE)),"","o")</f>
        <v/>
      </c>
      <c r="W103" s="33" t="str">
        <f>IF(ISERROR(VLOOKUP(L103,L104:L$159,1,FALSE)),"","o")</f>
        <v/>
      </c>
      <c r="X103" s="33" t="str">
        <f t="shared" si="14"/>
        <v/>
      </c>
      <c r="Z103" s="33" t="str">
        <f>IF(ISERROR(VLOOKUP(N103,N$94:N102,1,FALSE)),"","o")</f>
        <v/>
      </c>
      <c r="AA103" s="33" t="str">
        <f>IF(ISERROR(VLOOKUP(N103,N104:PS$158,1,FALSE)),"","o")</f>
        <v/>
      </c>
      <c r="AB103" s="33" t="str">
        <f t="shared" si="10"/>
        <v/>
      </c>
      <c r="AE103" s="32" t="str">
        <f t="shared" si="15"/>
        <v/>
      </c>
      <c r="AF103" s="28" t="str">
        <f t="shared" si="16"/>
        <v/>
      </c>
      <c r="AG103" s="28" t="str">
        <f t="shared" si="17"/>
        <v/>
      </c>
      <c r="AH103" s="34" t="str">
        <f t="shared" si="18"/>
        <v xml:space="preserve">Vaches allaitantes : </v>
      </c>
    </row>
    <row r="104" spans="1:38" x14ac:dyDescent="0.25">
      <c r="A104" s="48" t="s">
        <v>188</v>
      </c>
      <c r="B104" s="53"/>
      <c r="C104" s="48"/>
      <c r="D104" s="50"/>
      <c r="E104" s="48"/>
      <c r="F104" s="50"/>
      <c r="G104" s="50"/>
      <c r="H104" s="50"/>
      <c r="I104" s="50"/>
      <c r="J104" s="50"/>
      <c r="K104" s="48"/>
      <c r="L104" s="50"/>
      <c r="M104" s="51"/>
      <c r="N104" s="50"/>
      <c r="S104" s="33" t="str">
        <f>IF(ISERROR(VLOOKUP(D104,$D$11:D103,1,FALSE)),"","o")</f>
        <v/>
      </c>
      <c r="T104" s="33" t="str">
        <f>IF(ISERROR(VLOOKUP(D104,D105:$D$159,1,FALSE)),"","o")</f>
        <v/>
      </c>
      <c r="U104" s="33" t="str">
        <f t="shared" si="9"/>
        <v/>
      </c>
      <c r="V104" s="33" t="str">
        <f>IF(ISERROR(VLOOKUP(L104,L$94:L103,1,FALSE)),"","o")</f>
        <v/>
      </c>
      <c r="W104" s="33" t="str">
        <f>IF(ISERROR(VLOOKUP(L104,L105:L$159,1,FALSE)),"","o")</f>
        <v/>
      </c>
      <c r="X104" s="33" t="str">
        <f t="shared" si="14"/>
        <v/>
      </c>
      <c r="Z104" s="33" t="str">
        <f>IF(ISERROR(VLOOKUP(N104,N$94:N103,1,FALSE)),"","o")</f>
        <v/>
      </c>
      <c r="AA104" s="33" t="str">
        <f>IF(ISERROR(VLOOKUP(N104,N105:PS$158,1,FALSE)),"","o")</f>
        <v/>
      </c>
      <c r="AB104" s="33" t="str">
        <f t="shared" si="10"/>
        <v/>
      </c>
      <c r="AE104" s="32" t="str">
        <f t="shared" si="15"/>
        <v/>
      </c>
      <c r="AF104" s="28" t="str">
        <f t="shared" si="16"/>
        <v/>
      </c>
      <c r="AG104" s="28" t="str">
        <f t="shared" si="17"/>
        <v/>
      </c>
      <c r="AH104" s="34" t="str">
        <f t="shared" si="18"/>
        <v xml:space="preserve">Bovins d'élevage : </v>
      </c>
    </row>
    <row r="105" spans="1:38" x14ac:dyDescent="0.25">
      <c r="A105" s="48" t="s">
        <v>187</v>
      </c>
      <c r="B105" s="53"/>
      <c r="C105" s="48"/>
      <c r="D105" s="50"/>
      <c r="E105" s="48"/>
      <c r="F105" s="50"/>
      <c r="G105" s="50"/>
      <c r="H105" s="50"/>
      <c r="I105" s="50"/>
      <c r="J105" s="50"/>
      <c r="K105" s="48"/>
      <c r="L105" s="50"/>
      <c r="M105" s="51"/>
      <c r="N105" s="50"/>
      <c r="S105" s="33" t="str">
        <f>IF(ISERROR(VLOOKUP(D105,$D$11:D104,1,FALSE)),"","o")</f>
        <v/>
      </c>
      <c r="T105" s="33" t="str">
        <f>IF(ISERROR(VLOOKUP(D105,D106:$D$159,1,FALSE)),"","o")</f>
        <v/>
      </c>
      <c r="U105" s="33" t="str">
        <f t="shared" si="9"/>
        <v/>
      </c>
      <c r="V105" s="33" t="str">
        <f>IF(ISERROR(VLOOKUP(L105,L$94:L104,1,FALSE)),"","o")</f>
        <v/>
      </c>
      <c r="W105" s="33" t="str">
        <f>IF(ISERROR(VLOOKUP(L105,L106:L$159,1,FALSE)),"","o")</f>
        <v/>
      </c>
      <c r="X105" s="33" t="str">
        <f t="shared" si="14"/>
        <v/>
      </c>
      <c r="Z105" s="33" t="str">
        <f>IF(ISERROR(VLOOKUP(N105,N$94:N104,1,FALSE)),"","o")</f>
        <v/>
      </c>
      <c r="AA105" s="33" t="str">
        <f>IF(ISERROR(VLOOKUP(N105,N106:PS$158,1,FALSE)),"","o")</f>
        <v/>
      </c>
      <c r="AB105" s="33" t="str">
        <f t="shared" si="10"/>
        <v/>
      </c>
      <c r="AE105" s="32" t="str">
        <f t="shared" si="15"/>
        <v/>
      </c>
      <c r="AF105" s="28" t="str">
        <f t="shared" si="16"/>
        <v/>
      </c>
      <c r="AG105" s="28" t="str">
        <f t="shared" si="17"/>
        <v/>
      </c>
      <c r="AH105" s="34" t="str">
        <f t="shared" si="18"/>
        <v xml:space="preserve">Chevaux : </v>
      </c>
    </row>
    <row r="106" spans="1:38" x14ac:dyDescent="0.25">
      <c r="A106" s="48" t="s">
        <v>189</v>
      </c>
      <c r="B106" s="53"/>
      <c r="C106" s="48"/>
      <c r="D106" s="50"/>
      <c r="E106" s="48"/>
      <c r="F106" s="50"/>
      <c r="G106" s="50"/>
      <c r="H106" s="50"/>
      <c r="I106" s="50"/>
      <c r="J106" s="50"/>
      <c r="K106" s="48"/>
      <c r="L106" s="50"/>
      <c r="M106" s="51"/>
      <c r="N106" s="50"/>
      <c r="S106" s="33" t="str">
        <f>IF(ISERROR(VLOOKUP(D106,$D$11:D105,1,FALSE)),"","o")</f>
        <v/>
      </c>
      <c r="T106" s="33" t="str">
        <f>IF(ISERROR(VLOOKUP(D106,D107:$D$159,1,FALSE)),"","o")</f>
        <v/>
      </c>
      <c r="U106" s="33" t="str">
        <f t="shared" si="9"/>
        <v/>
      </c>
      <c r="V106" s="33" t="str">
        <f>IF(ISERROR(VLOOKUP(L106,L$94:L105,1,FALSE)),"","o")</f>
        <v/>
      </c>
      <c r="W106" s="33" t="str">
        <f>IF(ISERROR(VLOOKUP(L106,L107:L$159,1,FALSE)),"","o")</f>
        <v/>
      </c>
      <c r="X106" s="33" t="str">
        <f t="shared" si="14"/>
        <v/>
      </c>
      <c r="Z106" s="33" t="str">
        <f>IF(ISERROR(VLOOKUP(N106,N$94:N105,1,FALSE)),"","o")</f>
        <v/>
      </c>
      <c r="AA106" s="33" t="str">
        <f>IF(ISERROR(VLOOKUP(N106,N107:PS$158,1,FALSE)),"","o")</f>
        <v/>
      </c>
      <c r="AB106" s="33" t="str">
        <f t="shared" si="10"/>
        <v/>
      </c>
      <c r="AE106" s="32" t="str">
        <f t="shared" si="15"/>
        <v/>
      </c>
      <c r="AF106" s="28" t="str">
        <f t="shared" si="16"/>
        <v/>
      </c>
      <c r="AG106" s="28" t="str">
        <f t="shared" si="17"/>
        <v/>
      </c>
      <c r="AH106" s="34" t="str">
        <f t="shared" si="18"/>
        <v xml:space="preserve">Porcs : </v>
      </c>
    </row>
    <row r="107" spans="1:38" x14ac:dyDescent="0.25">
      <c r="A107" s="48" t="s">
        <v>190</v>
      </c>
      <c r="B107" s="53"/>
      <c r="C107" s="48"/>
      <c r="D107" s="50"/>
      <c r="E107" s="48"/>
      <c r="F107" s="50"/>
      <c r="G107" s="50"/>
      <c r="H107" s="50"/>
      <c r="I107" s="50"/>
      <c r="J107" s="50"/>
      <c r="K107" s="48"/>
      <c r="L107" s="50"/>
      <c r="M107" s="51"/>
      <c r="N107" s="50"/>
      <c r="S107" s="33" t="str">
        <f>IF(ISERROR(VLOOKUP(D107,$D$11:D106,1,FALSE)),"","o")</f>
        <v/>
      </c>
      <c r="T107" s="33" t="str">
        <f>IF(ISERROR(VLOOKUP(D107,D108:$D$159,1,FALSE)),"","o")</f>
        <v/>
      </c>
      <c r="U107" s="33" t="str">
        <f t="shared" si="9"/>
        <v/>
      </c>
      <c r="V107" s="33" t="str">
        <f>IF(ISERROR(VLOOKUP(L107,L$94:L106,1,FALSE)),"","o")</f>
        <v/>
      </c>
      <c r="W107" s="33" t="str">
        <f>IF(ISERROR(VLOOKUP(L107,L108:L$159,1,FALSE)),"","o")</f>
        <v/>
      </c>
      <c r="X107" s="33" t="str">
        <f t="shared" si="14"/>
        <v/>
      </c>
      <c r="Z107" s="33" t="str">
        <f>IF(ISERROR(VLOOKUP(N107,N$94:N106,1,FALSE)),"","o")</f>
        <v/>
      </c>
      <c r="AA107" s="33" t="str">
        <f>IF(ISERROR(VLOOKUP(N107,N108:PS$158,1,FALSE)),"","o")</f>
        <v/>
      </c>
      <c r="AB107" s="33" t="str">
        <f t="shared" si="10"/>
        <v/>
      </c>
      <c r="AE107" s="32" t="str">
        <f t="shared" si="15"/>
        <v/>
      </c>
      <c r="AF107" s="28" t="str">
        <f t="shared" si="16"/>
        <v/>
      </c>
      <c r="AG107" s="28" t="str">
        <f t="shared" si="17"/>
        <v/>
      </c>
      <c r="AH107" s="34" t="str">
        <f t="shared" si="18"/>
        <v xml:space="preserve">Volaille : </v>
      </c>
    </row>
    <row r="108" spans="1:38" x14ac:dyDescent="0.25">
      <c r="A108" s="48" t="s">
        <v>188</v>
      </c>
      <c r="B108" s="53"/>
      <c r="C108" s="48"/>
      <c r="D108" s="50"/>
      <c r="E108" s="48"/>
      <c r="F108" s="50"/>
      <c r="G108" s="50"/>
      <c r="H108" s="50"/>
      <c r="I108" s="50"/>
      <c r="J108" s="50"/>
      <c r="K108" s="48"/>
      <c r="L108" s="50"/>
      <c r="M108" s="51"/>
      <c r="N108" s="50"/>
      <c r="S108" s="33" t="str">
        <f>IF(ISERROR(VLOOKUP(D108,$D$11:D107,1,FALSE)),"","o")</f>
        <v/>
      </c>
      <c r="T108" s="33" t="str">
        <f>IF(ISERROR(VLOOKUP(D108,D109:$D$159,1,FALSE)),"","o")</f>
        <v/>
      </c>
      <c r="U108" s="33" t="str">
        <f t="shared" si="9"/>
        <v/>
      </c>
      <c r="V108" s="33" t="str">
        <f>IF(ISERROR(VLOOKUP(L108,L$94:L107,1,FALSE)),"","o")</f>
        <v/>
      </c>
      <c r="W108" s="33" t="str">
        <f>IF(ISERROR(VLOOKUP(L108,L109:L$159,1,FALSE)),"","o")</f>
        <v/>
      </c>
      <c r="X108" s="33" t="str">
        <f t="shared" si="14"/>
        <v/>
      </c>
      <c r="Z108" s="33" t="str">
        <f>IF(ISERROR(VLOOKUP(N108,N$94:N107,1,FALSE)),"","o")</f>
        <v/>
      </c>
      <c r="AA108" s="33" t="str">
        <f>IF(ISERROR(VLOOKUP(N108,N109:PS$158,1,FALSE)),"","o")</f>
        <v/>
      </c>
      <c r="AB108" s="33" t="str">
        <f t="shared" si="10"/>
        <v/>
      </c>
      <c r="AE108" s="32" t="str">
        <f t="shared" si="15"/>
        <v/>
      </c>
      <c r="AF108" s="28" t="str">
        <f t="shared" si="16"/>
        <v/>
      </c>
      <c r="AG108" s="28" t="str">
        <f t="shared" si="17"/>
        <v/>
      </c>
      <c r="AH108" s="34" t="str">
        <f t="shared" si="18"/>
        <v xml:space="preserve">Bovins d'élevage : </v>
      </c>
    </row>
    <row r="109" spans="1:38" x14ac:dyDescent="0.25">
      <c r="A109" s="48" t="s">
        <v>187</v>
      </c>
      <c r="B109" s="53"/>
      <c r="C109" s="48"/>
      <c r="D109" s="50"/>
      <c r="E109" s="48"/>
      <c r="F109" s="50"/>
      <c r="G109" s="50"/>
      <c r="H109" s="50"/>
      <c r="I109" s="50"/>
      <c r="J109" s="50"/>
      <c r="K109" s="48"/>
      <c r="L109" s="50"/>
      <c r="M109" s="51"/>
      <c r="N109" s="50"/>
      <c r="S109" s="33" t="str">
        <f>IF(ISERROR(VLOOKUP(D109,$D$11:D108,1,FALSE)),"","o")</f>
        <v/>
      </c>
      <c r="T109" s="33" t="str">
        <f>IF(ISERROR(VLOOKUP(D109,D110:$D$159,1,FALSE)),"","o")</f>
        <v/>
      </c>
      <c r="U109" s="33" t="str">
        <f t="shared" si="9"/>
        <v/>
      </c>
      <c r="V109" s="33" t="str">
        <f>IF(ISERROR(VLOOKUP(L109,L$94:L108,1,FALSE)),"","o")</f>
        <v/>
      </c>
      <c r="W109" s="33" t="str">
        <f>IF(ISERROR(VLOOKUP(L109,L110:L$159,1,FALSE)),"","o")</f>
        <v/>
      </c>
      <c r="X109" s="33" t="str">
        <f t="shared" si="14"/>
        <v/>
      </c>
      <c r="Z109" s="33" t="str">
        <f>IF(ISERROR(VLOOKUP(N109,N$94:N108,1,FALSE)),"","o")</f>
        <v/>
      </c>
      <c r="AA109" s="33" t="str">
        <f>IF(ISERROR(VLOOKUP(N109,N110:PS$158,1,FALSE)),"","o")</f>
        <v/>
      </c>
      <c r="AB109" s="33" t="str">
        <f t="shared" si="10"/>
        <v/>
      </c>
      <c r="AE109" s="32" t="str">
        <f t="shared" si="15"/>
        <v/>
      </c>
      <c r="AF109" s="28" t="str">
        <f t="shared" si="16"/>
        <v/>
      </c>
      <c r="AG109" s="28" t="str">
        <f t="shared" si="17"/>
        <v/>
      </c>
      <c r="AH109" s="34" t="str">
        <f t="shared" si="18"/>
        <v xml:space="preserve">Chevaux : </v>
      </c>
    </row>
    <row r="110" spans="1:38" x14ac:dyDescent="0.25">
      <c r="A110" s="48" t="s">
        <v>191</v>
      </c>
      <c r="B110" s="53"/>
      <c r="C110" s="48"/>
      <c r="D110" s="50"/>
      <c r="E110" s="48"/>
      <c r="F110" s="50"/>
      <c r="G110" s="50"/>
      <c r="H110" s="50"/>
      <c r="I110" s="50"/>
      <c r="J110" s="50"/>
      <c r="K110" s="48"/>
      <c r="L110" s="50"/>
      <c r="M110" s="51"/>
      <c r="N110" s="50"/>
      <c r="S110" s="33" t="str">
        <f>IF(ISERROR(VLOOKUP(D110,$D$11:D109,1,FALSE)),"","o")</f>
        <v/>
      </c>
      <c r="T110" s="33" t="str">
        <f>IF(ISERROR(VLOOKUP(D110,D111:$D$159,1,FALSE)),"","o")</f>
        <v/>
      </c>
      <c r="U110" s="33" t="str">
        <f t="shared" si="9"/>
        <v/>
      </c>
      <c r="V110" s="33" t="str">
        <f>IF(ISERROR(VLOOKUP(L110,L$94:L109,1,FALSE)),"","o")</f>
        <v/>
      </c>
      <c r="W110" s="33" t="str">
        <f>IF(ISERROR(VLOOKUP(L110,L111:L$159,1,FALSE)),"","o")</f>
        <v/>
      </c>
      <c r="X110" s="33" t="str">
        <f t="shared" si="14"/>
        <v/>
      </c>
      <c r="Z110" s="33" t="str">
        <f>IF(ISERROR(VLOOKUP(N110,N$94:N109,1,FALSE)),"","o")</f>
        <v/>
      </c>
      <c r="AA110" s="33" t="str">
        <f>IF(ISERROR(VLOOKUP(N110,N111:PS$158,1,FALSE)),"","o")</f>
        <v/>
      </c>
      <c r="AB110" s="33" t="str">
        <f t="shared" si="10"/>
        <v/>
      </c>
      <c r="AE110" s="32" t="str">
        <f t="shared" si="15"/>
        <v/>
      </c>
      <c r="AF110" s="28" t="str">
        <f t="shared" si="16"/>
        <v/>
      </c>
      <c r="AG110" s="28" t="str">
        <f t="shared" si="17"/>
        <v/>
      </c>
      <c r="AH110" s="34" t="str">
        <f t="shared" si="18"/>
        <v xml:space="preserve">Herbages : </v>
      </c>
    </row>
    <row r="111" spans="1:38" x14ac:dyDescent="0.25">
      <c r="A111" s="48" t="s">
        <v>192</v>
      </c>
      <c r="B111" s="53"/>
      <c r="C111" s="48"/>
      <c r="D111" s="50"/>
      <c r="E111" s="48"/>
      <c r="F111" s="50"/>
      <c r="G111" s="50"/>
      <c r="H111" s="50"/>
      <c r="I111" s="50"/>
      <c r="J111" s="50"/>
      <c r="K111" s="48"/>
      <c r="L111" s="50"/>
      <c r="M111" s="51"/>
      <c r="N111" s="50"/>
      <c r="S111" s="33" t="str">
        <f>IF(ISERROR(VLOOKUP(D111,$D$11:D110,1,FALSE)),"","o")</f>
        <v/>
      </c>
      <c r="T111" s="33" t="str">
        <f>IF(ISERROR(VLOOKUP(D111,D112:$D$159,1,FALSE)),"","o")</f>
        <v/>
      </c>
      <c r="U111" s="33" t="str">
        <f t="shared" si="9"/>
        <v/>
      </c>
      <c r="V111" s="33" t="str">
        <f>IF(ISERROR(VLOOKUP(L111,L$94:L110,1,FALSE)),"","o")</f>
        <v/>
      </c>
      <c r="W111" s="33" t="str">
        <f>IF(ISERROR(VLOOKUP(L111,L112:L$159,1,FALSE)),"","o")</f>
        <v/>
      </c>
      <c r="X111" s="33" t="str">
        <f t="shared" si="14"/>
        <v/>
      </c>
      <c r="Z111" s="33" t="str">
        <f>IF(ISERROR(VLOOKUP(N111,N$94:N110,1,FALSE)),"","o")</f>
        <v/>
      </c>
      <c r="AA111" s="33" t="str">
        <f>IF(ISERROR(VLOOKUP(N111,N112:PS$158,1,FALSE)),"","o")</f>
        <v/>
      </c>
      <c r="AB111" s="33" t="str">
        <f t="shared" si="10"/>
        <v/>
      </c>
      <c r="AE111" s="32" t="str">
        <f t="shared" si="15"/>
        <v/>
      </c>
      <c r="AF111" s="28" t="str">
        <f t="shared" si="16"/>
        <v/>
      </c>
      <c r="AG111" s="28" t="str">
        <f t="shared" si="17"/>
        <v/>
      </c>
      <c r="AH111" s="34" t="str">
        <f t="shared" si="18"/>
        <v xml:space="preserve">Céréales : </v>
      </c>
    </row>
    <row r="112" spans="1:38" x14ac:dyDescent="0.25">
      <c r="A112" s="48" t="s">
        <v>194</v>
      </c>
      <c r="B112" s="53"/>
      <c r="C112" s="48"/>
      <c r="D112" s="50"/>
      <c r="E112" s="48"/>
      <c r="F112" s="50"/>
      <c r="G112" s="50"/>
      <c r="H112" s="50"/>
      <c r="I112" s="50"/>
      <c r="J112" s="50"/>
      <c r="K112" s="48"/>
      <c r="L112" s="50"/>
      <c r="M112" s="51"/>
      <c r="N112" s="50"/>
      <c r="S112" s="33" t="str">
        <f>IF(ISERROR(VLOOKUP(D112,$D$11:D111,1,FALSE)),"","o")</f>
        <v/>
      </c>
      <c r="T112" s="33" t="str">
        <f>IF(ISERROR(VLOOKUP(D112,D113:$D$159,1,FALSE)),"","o")</f>
        <v/>
      </c>
      <c r="U112" s="33" t="str">
        <f t="shared" si="9"/>
        <v/>
      </c>
      <c r="V112" s="33" t="str">
        <f>IF(ISERROR(VLOOKUP(L112,L$94:L111,1,FALSE)),"","o")</f>
        <v/>
      </c>
      <c r="W112" s="33" t="str">
        <f>IF(ISERROR(VLOOKUP(L112,L113:L$159,1,FALSE)),"","o")</f>
        <v/>
      </c>
      <c r="X112" s="33" t="str">
        <f t="shared" si="14"/>
        <v/>
      </c>
      <c r="Z112" s="33" t="str">
        <f>IF(ISERROR(VLOOKUP(N112,N$94:N111,1,FALSE)),"","o")</f>
        <v/>
      </c>
      <c r="AA112" s="33" t="str">
        <f>IF(ISERROR(VLOOKUP(N112,N113:PS$158,1,FALSE)),"","o")</f>
        <v/>
      </c>
      <c r="AB112" s="33" t="str">
        <f t="shared" si="10"/>
        <v/>
      </c>
      <c r="AE112" s="32" t="str">
        <f t="shared" si="15"/>
        <v/>
      </c>
      <c r="AF112" s="28" t="str">
        <f t="shared" si="16"/>
        <v/>
      </c>
      <c r="AG112" s="28" t="str">
        <f t="shared" si="17"/>
        <v/>
      </c>
      <c r="AH112" s="34" t="str">
        <f t="shared" si="18"/>
        <v xml:space="preserve">Maïs : </v>
      </c>
    </row>
    <row r="113" spans="1:34" x14ac:dyDescent="0.25">
      <c r="A113" s="48" t="s">
        <v>193</v>
      </c>
      <c r="B113" s="53"/>
      <c r="C113" s="48"/>
      <c r="D113" s="50"/>
      <c r="E113" s="48"/>
      <c r="F113" s="50"/>
      <c r="G113" s="50"/>
      <c r="H113" s="50"/>
      <c r="I113" s="50"/>
      <c r="J113" s="50"/>
      <c r="K113" s="48"/>
      <c r="L113" s="50"/>
      <c r="M113" s="51"/>
      <c r="N113" s="50"/>
      <c r="S113" s="33" t="str">
        <f>IF(ISERROR(VLOOKUP(D113,$D$11:D112,1,FALSE)),"","o")</f>
        <v/>
      </c>
      <c r="T113" s="33" t="str">
        <f>IF(ISERROR(VLOOKUP(D113,D114:$D$159,1,FALSE)),"","o")</f>
        <v/>
      </c>
      <c r="U113" s="33" t="str">
        <f t="shared" si="9"/>
        <v/>
      </c>
      <c r="V113" s="33" t="str">
        <f>IF(ISERROR(VLOOKUP(L113,L$94:L112,1,FALSE)),"","o")</f>
        <v/>
      </c>
      <c r="W113" s="33" t="str">
        <f>IF(ISERROR(VLOOKUP(L113,L114:L$159,1,FALSE)),"","o")</f>
        <v/>
      </c>
      <c r="X113" s="33" t="str">
        <f t="shared" si="14"/>
        <v/>
      </c>
      <c r="Z113" s="33" t="str">
        <f>IF(ISERROR(VLOOKUP(N113,N$94:N112,1,FALSE)),"","o")</f>
        <v/>
      </c>
      <c r="AA113" s="33" t="str">
        <f>IF(ISERROR(VLOOKUP(N113,N114:PS$158,1,FALSE)),"","o")</f>
        <v/>
      </c>
      <c r="AB113" s="33" t="str">
        <f t="shared" si="10"/>
        <v/>
      </c>
      <c r="AE113" s="32" t="str">
        <f t="shared" si="15"/>
        <v/>
      </c>
      <c r="AF113" s="28" t="str">
        <f t="shared" si="16"/>
        <v/>
      </c>
      <c r="AG113" s="28" t="str">
        <f t="shared" si="17"/>
        <v/>
      </c>
      <c r="AH113" s="34" t="str">
        <f t="shared" si="18"/>
        <v xml:space="preserve">Betteraves : </v>
      </c>
    </row>
    <row r="114" spans="1:34" x14ac:dyDescent="0.25">
      <c r="A114" s="52"/>
      <c r="B114" s="53"/>
      <c r="C114" s="48"/>
      <c r="D114" s="50"/>
      <c r="E114" s="48"/>
      <c r="F114" s="50"/>
      <c r="G114" s="50"/>
      <c r="H114" s="50"/>
      <c r="I114" s="50"/>
      <c r="J114" s="50"/>
      <c r="K114" s="48"/>
      <c r="L114" s="50"/>
      <c r="M114" s="51"/>
      <c r="N114" s="50"/>
      <c r="S114" s="33" t="str">
        <f>IF(ISERROR(VLOOKUP(D114,$D$11:D113,1,FALSE)),"","o")</f>
        <v/>
      </c>
      <c r="T114" s="33" t="str">
        <f>IF(ISERROR(VLOOKUP(D114,D115:$D$159,1,FALSE)),"","o")</f>
        <v/>
      </c>
      <c r="U114" s="33" t="str">
        <f t="shared" si="9"/>
        <v/>
      </c>
      <c r="V114" s="33" t="str">
        <f>IF(ISERROR(VLOOKUP(L114,L$94:L113,1,FALSE)),"","o")</f>
        <v/>
      </c>
      <c r="W114" s="33" t="str">
        <f>IF(ISERROR(VLOOKUP(L114,L115:L$159,1,FALSE)),"","o")</f>
        <v/>
      </c>
      <c r="X114" s="33" t="str">
        <f t="shared" si="14"/>
        <v/>
      </c>
      <c r="Z114" s="33" t="str">
        <f>IF(ISERROR(VLOOKUP(N114,N$94:N113,1,FALSE)),"","o")</f>
        <v/>
      </c>
      <c r="AA114" s="33" t="str">
        <f>IF(ISERROR(VLOOKUP(N114,N115:PS$158,1,FALSE)),"","o")</f>
        <v/>
      </c>
      <c r="AB114" s="33" t="str">
        <f t="shared" si="10"/>
        <v/>
      </c>
      <c r="AE114" s="32" t="str">
        <f t="shared" si="15"/>
        <v/>
      </c>
      <c r="AF114" s="28" t="str">
        <f t="shared" si="16"/>
        <v/>
      </c>
      <c r="AG114" s="28" t="str">
        <f t="shared" si="17"/>
        <v/>
      </c>
      <c r="AH114" s="34" t="str">
        <f t="shared" si="18"/>
        <v xml:space="preserve"> </v>
      </c>
    </row>
    <row r="115" spans="1:34" x14ac:dyDescent="0.25">
      <c r="A115" s="52"/>
      <c r="B115" s="53"/>
      <c r="C115" s="48"/>
      <c r="D115" s="50"/>
      <c r="E115" s="48"/>
      <c r="F115" s="50"/>
      <c r="G115" s="50"/>
      <c r="H115" s="50"/>
      <c r="I115" s="50"/>
      <c r="J115" s="50"/>
      <c r="K115" s="48"/>
      <c r="L115" s="50"/>
      <c r="M115" s="51"/>
      <c r="N115" s="50"/>
      <c r="S115" s="33" t="str">
        <f>IF(ISERROR(VLOOKUP(D115,$D$11:D114,1,FALSE)),"","o")</f>
        <v/>
      </c>
      <c r="T115" s="33" t="str">
        <f>IF(ISERROR(VLOOKUP(D115,D116:$D$159,1,FALSE)),"","o")</f>
        <v/>
      </c>
      <c r="U115" s="33" t="str">
        <f t="shared" si="9"/>
        <v/>
      </c>
      <c r="V115" s="33" t="str">
        <f>IF(ISERROR(VLOOKUP(L115,L$94:L114,1,FALSE)),"","o")</f>
        <v/>
      </c>
      <c r="W115" s="33" t="str">
        <f>IF(ISERROR(VLOOKUP(L115,L116:L$159,1,FALSE)),"","o")</f>
        <v/>
      </c>
      <c r="X115" s="33" t="str">
        <f t="shared" si="14"/>
        <v/>
      </c>
      <c r="Z115" s="33" t="str">
        <f>IF(ISERROR(VLOOKUP(N115,N$94:N114,1,FALSE)),"","o")</f>
        <v/>
      </c>
      <c r="AA115" s="33" t="str">
        <f>IF(ISERROR(VLOOKUP(N115,N116:PS$158,1,FALSE)),"","o")</f>
        <v/>
      </c>
      <c r="AB115" s="33" t="str">
        <f t="shared" si="10"/>
        <v/>
      </c>
      <c r="AE115" s="32" t="str">
        <f t="shared" si="15"/>
        <v/>
      </c>
      <c r="AF115" s="28" t="str">
        <f t="shared" si="16"/>
        <v/>
      </c>
      <c r="AG115" s="28" t="str">
        <f t="shared" si="17"/>
        <v/>
      </c>
      <c r="AH115" s="34" t="str">
        <f t="shared" si="18"/>
        <v xml:space="preserve"> </v>
      </c>
    </row>
    <row r="116" spans="1:34" x14ac:dyDescent="0.25">
      <c r="A116" s="52"/>
      <c r="B116" s="53"/>
      <c r="C116" s="48"/>
      <c r="D116" s="50"/>
      <c r="E116" s="48"/>
      <c r="F116" s="50"/>
      <c r="G116" s="50"/>
      <c r="H116" s="50"/>
      <c r="I116" s="50"/>
      <c r="J116" s="50"/>
      <c r="K116" s="48"/>
      <c r="L116" s="50"/>
      <c r="M116" s="51"/>
      <c r="N116" s="50"/>
      <c r="S116" s="33" t="str">
        <f>IF(ISERROR(VLOOKUP(D116,$D$11:D115,1,FALSE)),"","o")</f>
        <v/>
      </c>
      <c r="T116" s="33" t="str">
        <f>IF(ISERROR(VLOOKUP(D116,D117:$D$159,1,FALSE)),"","o")</f>
        <v/>
      </c>
      <c r="U116" s="33" t="str">
        <f t="shared" si="9"/>
        <v/>
      </c>
      <c r="V116" s="33" t="str">
        <f>IF(ISERROR(VLOOKUP(L116,L$94:L115,1,FALSE)),"","o")</f>
        <v/>
      </c>
      <c r="W116" s="33" t="str">
        <f>IF(ISERROR(VLOOKUP(L116,L117:L$159,1,FALSE)),"","o")</f>
        <v/>
      </c>
      <c r="X116" s="33" t="str">
        <f t="shared" si="14"/>
        <v/>
      </c>
      <c r="Z116" s="33" t="str">
        <f>IF(ISERROR(VLOOKUP(N116,N$94:N115,1,FALSE)),"","o")</f>
        <v/>
      </c>
      <c r="AA116" s="33" t="str">
        <f>IF(ISERROR(VLOOKUP(N116,N117:PS$158,1,FALSE)),"","o")</f>
        <v/>
      </c>
      <c r="AB116" s="33" t="str">
        <f t="shared" si="10"/>
        <v/>
      </c>
      <c r="AE116" s="32" t="str">
        <f t="shared" si="15"/>
        <v/>
      </c>
      <c r="AF116" s="28" t="str">
        <f t="shared" si="16"/>
        <v/>
      </c>
      <c r="AG116" s="28" t="str">
        <f t="shared" si="17"/>
        <v/>
      </c>
      <c r="AH116" s="34" t="str">
        <f t="shared" si="18"/>
        <v xml:space="preserve"> </v>
      </c>
    </row>
    <row r="117" spans="1:34" x14ac:dyDescent="0.25">
      <c r="A117" s="47" t="s">
        <v>195</v>
      </c>
      <c r="B117" s="48"/>
      <c r="C117" s="48"/>
      <c r="D117" s="51"/>
      <c r="E117" s="48"/>
      <c r="F117" s="48"/>
      <c r="G117" s="48"/>
      <c r="H117" s="48"/>
      <c r="I117" s="48"/>
      <c r="J117" s="48"/>
      <c r="K117" s="48"/>
      <c r="L117" s="51"/>
      <c r="M117" s="51"/>
      <c r="N117" s="51"/>
      <c r="S117" s="33" t="str">
        <f>IF(ISERROR(VLOOKUP(D117,$D$11:D116,1,FALSE)),"","o")</f>
        <v/>
      </c>
      <c r="T117" s="33" t="str">
        <f>IF(ISERROR(VLOOKUP(D117,D118:$D$159,1,FALSE)),"","o")</f>
        <v/>
      </c>
      <c r="U117" s="33" t="str">
        <f t="shared" si="9"/>
        <v/>
      </c>
      <c r="V117" s="33" t="str">
        <f>IF(ISERROR(VLOOKUP(L117,L$94:L116,1,FALSE)),"","o")</f>
        <v/>
      </c>
      <c r="W117" s="33" t="str">
        <f>IF(ISERROR(VLOOKUP(L117,L118:L$159,1,FALSE)),"","o")</f>
        <v/>
      </c>
      <c r="X117" s="33" t="str">
        <f t="shared" si="14"/>
        <v/>
      </c>
      <c r="Z117" s="33" t="str">
        <f>IF(ISERROR(VLOOKUP(N117,N$94:N116,1,FALSE)),"","o")</f>
        <v/>
      </c>
      <c r="AA117" s="33" t="str">
        <f>IF(ISERROR(VLOOKUP(N117,N118:PS$158,1,FALSE)),"","o")</f>
        <v/>
      </c>
      <c r="AB117" s="33" t="str">
        <f t="shared" si="10"/>
        <v/>
      </c>
      <c r="AE117" s="32" t="str">
        <f t="shared" si="15"/>
        <v/>
      </c>
      <c r="AF117" s="28" t="str">
        <f t="shared" si="16"/>
        <v/>
      </c>
      <c r="AG117" s="28" t="str">
        <f t="shared" si="17"/>
        <v/>
      </c>
      <c r="AH117" s="34"/>
    </row>
    <row r="118" spans="1:34" x14ac:dyDescent="0.25">
      <c r="A118" s="48" t="s">
        <v>153</v>
      </c>
      <c r="B118" s="53"/>
      <c r="C118" s="48"/>
      <c r="D118" s="50"/>
      <c r="E118" s="48"/>
      <c r="F118" s="50"/>
      <c r="G118" s="50"/>
      <c r="H118" s="50"/>
      <c r="I118" s="50"/>
      <c r="J118" s="50"/>
      <c r="K118" s="48"/>
      <c r="L118" s="50"/>
      <c r="M118" s="51"/>
      <c r="N118" s="50"/>
      <c r="S118" s="33" t="str">
        <f>IF(ISERROR(VLOOKUP(D118,$D$11:D117,1,FALSE)),"","o")</f>
        <v/>
      </c>
      <c r="T118" s="33" t="str">
        <f>IF(ISERROR(VLOOKUP(D118,D119:$D$159,1,FALSE)),"","o")</f>
        <v/>
      </c>
      <c r="U118" s="33" t="str">
        <f t="shared" si="9"/>
        <v/>
      </c>
      <c r="V118" s="33" t="str">
        <f>IF(ISERROR(VLOOKUP(L118,L$94:L117,1,FALSE)),"","o")</f>
        <v/>
      </c>
      <c r="W118" s="33" t="str">
        <f>IF(ISERROR(VLOOKUP(L118,L119:L$159,1,FALSE)),"","o")</f>
        <v/>
      </c>
      <c r="X118" s="33" t="str">
        <f t="shared" si="14"/>
        <v/>
      </c>
      <c r="Z118" s="33" t="str">
        <f>IF(ISERROR(VLOOKUP(N118,N$94:N117,1,FALSE)),"","o")</f>
        <v/>
      </c>
      <c r="AA118" s="33" t="str">
        <f>IF(ISERROR(VLOOKUP(N118,N119:PS$158,1,FALSE)),"","o")</f>
        <v/>
      </c>
      <c r="AB118" s="33" t="str">
        <f t="shared" si="10"/>
        <v/>
      </c>
      <c r="AE118" s="32" t="str">
        <f t="shared" si="15"/>
        <v/>
      </c>
      <c r="AF118" s="28" t="str">
        <f t="shared" si="16"/>
        <v/>
      </c>
      <c r="AG118" s="28" t="str">
        <f t="shared" si="17"/>
        <v/>
      </c>
      <c r="AH118" s="34" t="str">
        <f t="shared" ref="AH118:AH128" si="19">CONCATENATE(A118," ",B118)</f>
        <v xml:space="preserve">Organisation du travail : </v>
      </c>
    </row>
    <row r="119" spans="1:34" x14ac:dyDescent="0.25">
      <c r="A119" s="48" t="s">
        <v>204</v>
      </c>
      <c r="B119" s="53"/>
      <c r="C119" s="48"/>
      <c r="D119" s="50"/>
      <c r="E119" s="48"/>
      <c r="F119" s="50"/>
      <c r="G119" s="50"/>
      <c r="H119" s="50"/>
      <c r="I119" s="50"/>
      <c r="J119" s="50"/>
      <c r="K119" s="48"/>
      <c r="L119" s="50"/>
      <c r="M119" s="51"/>
      <c r="N119" s="50"/>
      <c r="S119" s="33" t="str">
        <f>IF(ISERROR(VLOOKUP(D119,$D$11:D118,1,FALSE)),"","o")</f>
        <v/>
      </c>
      <c r="T119" s="33" t="str">
        <f>IF(ISERROR(VLOOKUP(D119,D120:$D$159,1,FALSE)),"","o")</f>
        <v/>
      </c>
      <c r="U119" s="33" t="str">
        <f t="shared" si="9"/>
        <v/>
      </c>
      <c r="V119" s="33" t="str">
        <f>IF(ISERROR(VLOOKUP(L119,L$94:L118,1,FALSE)),"","o")</f>
        <v/>
      </c>
      <c r="W119" s="33" t="str">
        <f>IF(ISERROR(VLOOKUP(L119,L120:L$159,1,FALSE)),"","o")</f>
        <v/>
      </c>
      <c r="X119" s="33" t="str">
        <f t="shared" si="14"/>
        <v/>
      </c>
      <c r="Z119" s="33" t="str">
        <f>IF(ISERROR(VLOOKUP(N119,N$94:N118,1,FALSE)),"","o")</f>
        <v/>
      </c>
      <c r="AA119" s="33" t="str">
        <f>IF(ISERROR(VLOOKUP(N119,N120:PS$158,1,FALSE)),"","o")</f>
        <v/>
      </c>
      <c r="AB119" s="33" t="str">
        <f t="shared" si="10"/>
        <v/>
      </c>
      <c r="AE119" s="32" t="str">
        <f t="shared" si="15"/>
        <v/>
      </c>
      <c r="AF119" s="28" t="str">
        <f t="shared" si="16"/>
        <v/>
      </c>
      <c r="AG119" s="28" t="str">
        <f t="shared" si="17"/>
        <v/>
      </c>
      <c r="AH119" s="34" t="str">
        <f t="shared" si="19"/>
        <v xml:space="preserve">Conduite de personnel : </v>
      </c>
    </row>
    <row r="120" spans="1:34" x14ac:dyDescent="0.25">
      <c r="A120" s="48" t="s">
        <v>196</v>
      </c>
      <c r="B120" s="53"/>
      <c r="C120" s="48"/>
      <c r="D120" s="50"/>
      <c r="E120" s="48"/>
      <c r="F120" s="50"/>
      <c r="G120" s="50"/>
      <c r="H120" s="50"/>
      <c r="I120" s="50"/>
      <c r="J120" s="50"/>
      <c r="K120" s="48"/>
      <c r="L120" s="50"/>
      <c r="M120" s="51"/>
      <c r="N120" s="50"/>
      <c r="S120" s="33" t="str">
        <f>IF(ISERROR(VLOOKUP(D120,$D$11:D119,1,FALSE)),"","o")</f>
        <v/>
      </c>
      <c r="T120" s="33" t="str">
        <f>IF(ISERROR(VLOOKUP(D120,D121:$D$159,1,FALSE)),"","o")</f>
        <v/>
      </c>
      <c r="U120" s="33" t="str">
        <f t="shared" si="9"/>
        <v/>
      </c>
      <c r="V120" s="33" t="str">
        <f>IF(ISERROR(VLOOKUP(L120,L$94:L119,1,FALSE)),"","o")</f>
        <v/>
      </c>
      <c r="W120" s="33" t="str">
        <f>IF(ISERROR(VLOOKUP(L120,L121:L$159,1,FALSE)),"","o")</f>
        <v/>
      </c>
      <c r="X120" s="33" t="str">
        <f t="shared" si="14"/>
        <v/>
      </c>
      <c r="Z120" s="33" t="str">
        <f>IF(ISERROR(VLOOKUP(N120,N$94:N119,1,FALSE)),"","o")</f>
        <v/>
      </c>
      <c r="AA120" s="33" t="str">
        <f>IF(ISERROR(VLOOKUP(N120,N121:PS$158,1,FALSE)),"","o")</f>
        <v/>
      </c>
      <c r="AB120" s="33" t="str">
        <f t="shared" si="10"/>
        <v/>
      </c>
      <c r="AE120" s="32" t="str">
        <f t="shared" si="15"/>
        <v/>
      </c>
      <c r="AF120" s="28" t="str">
        <f t="shared" si="16"/>
        <v/>
      </c>
      <c r="AG120" s="28" t="str">
        <f t="shared" si="17"/>
        <v/>
      </c>
      <c r="AH120" s="34" t="str">
        <f t="shared" si="19"/>
        <v xml:space="preserve">Tenue des comptes : </v>
      </c>
    </row>
    <row r="121" spans="1:34" x14ac:dyDescent="0.25">
      <c r="A121" s="48" t="s">
        <v>197</v>
      </c>
      <c r="B121" s="53"/>
      <c r="C121" s="48"/>
      <c r="D121" s="50"/>
      <c r="E121" s="48"/>
      <c r="F121" s="50"/>
      <c r="G121" s="50"/>
      <c r="H121" s="50"/>
      <c r="I121" s="50"/>
      <c r="J121" s="50"/>
      <c r="K121" s="48"/>
      <c r="L121" s="50"/>
      <c r="M121" s="51"/>
      <c r="N121" s="50"/>
      <c r="S121" s="33" t="str">
        <f>IF(ISERROR(VLOOKUP(D121,$D$11:D120,1,FALSE)),"","o")</f>
        <v/>
      </c>
      <c r="T121" s="33" t="str">
        <f>IF(ISERROR(VLOOKUP(D121,D122:$D$159,1,FALSE)),"","o")</f>
        <v/>
      </c>
      <c r="U121" s="33" t="str">
        <f t="shared" si="9"/>
        <v/>
      </c>
      <c r="V121" s="33" t="str">
        <f>IF(ISERROR(VLOOKUP(L121,L$94:L120,1,FALSE)),"","o")</f>
        <v/>
      </c>
      <c r="W121" s="33" t="str">
        <f>IF(ISERROR(VLOOKUP(L121,L122:L$159,1,FALSE)),"","o")</f>
        <v/>
      </c>
      <c r="X121" s="33" t="str">
        <f t="shared" si="14"/>
        <v/>
      </c>
      <c r="Z121" s="33" t="str">
        <f>IF(ISERROR(VLOOKUP(N121,N$94:N120,1,FALSE)),"","o")</f>
        <v/>
      </c>
      <c r="AA121" s="33" t="str">
        <f>IF(ISERROR(VLOOKUP(N121,N122:PS$158,1,FALSE)),"","o")</f>
        <v/>
      </c>
      <c r="AB121" s="33" t="str">
        <f t="shared" si="10"/>
        <v/>
      </c>
      <c r="AE121" s="32" t="str">
        <f t="shared" si="15"/>
        <v/>
      </c>
      <c r="AF121" s="28" t="str">
        <f t="shared" si="16"/>
        <v/>
      </c>
      <c r="AG121" s="28" t="str">
        <f t="shared" si="17"/>
        <v/>
      </c>
      <c r="AH121" s="34" t="str">
        <f t="shared" si="19"/>
        <v xml:space="preserve">Analyse de la comptabilité : </v>
      </c>
    </row>
    <row r="122" spans="1:34" x14ac:dyDescent="0.25">
      <c r="A122" s="48" t="s">
        <v>198</v>
      </c>
      <c r="B122" s="53"/>
      <c r="C122" s="48"/>
      <c r="D122" s="50"/>
      <c r="E122" s="48"/>
      <c r="F122" s="50"/>
      <c r="G122" s="50"/>
      <c r="H122" s="50"/>
      <c r="I122" s="50"/>
      <c r="J122" s="50"/>
      <c r="K122" s="48"/>
      <c r="L122" s="50"/>
      <c r="M122" s="51"/>
      <c r="N122" s="50"/>
      <c r="S122" s="33" t="str">
        <f>IF(ISERROR(VLOOKUP(D122,$D$11:D121,1,FALSE)),"","o")</f>
        <v/>
      </c>
      <c r="T122" s="33" t="str">
        <f>IF(ISERROR(VLOOKUP(D122,D123:$D$159,1,FALSE)),"","o")</f>
        <v/>
      </c>
      <c r="U122" s="33" t="str">
        <f t="shared" si="9"/>
        <v/>
      </c>
      <c r="V122" s="33" t="str">
        <f>IF(ISERROR(VLOOKUP(L122,L$94:L121,1,FALSE)),"","o")</f>
        <v/>
      </c>
      <c r="W122" s="33" t="str">
        <f>IF(ISERROR(VLOOKUP(L122,L123:L$159,1,FALSE)),"","o")</f>
        <v/>
      </c>
      <c r="X122" s="33" t="str">
        <f t="shared" si="14"/>
        <v/>
      </c>
      <c r="Z122" s="33" t="str">
        <f>IF(ISERROR(VLOOKUP(N122,N$94:N121,1,FALSE)),"","o")</f>
        <v/>
      </c>
      <c r="AA122" s="33" t="str">
        <f>IF(ISERROR(VLOOKUP(N122,N123:PS$158,1,FALSE)),"","o")</f>
        <v/>
      </c>
      <c r="AB122" s="33" t="str">
        <f t="shared" si="10"/>
        <v/>
      </c>
      <c r="AE122" s="32" t="str">
        <f t="shared" si="15"/>
        <v/>
      </c>
      <c r="AF122" s="28" t="str">
        <f t="shared" si="16"/>
        <v/>
      </c>
      <c r="AG122" s="28" t="str">
        <f t="shared" si="17"/>
        <v/>
      </c>
      <c r="AH122" s="34" t="str">
        <f t="shared" si="19"/>
        <v xml:space="preserve">Entretien du parc machines : </v>
      </c>
    </row>
    <row r="123" spans="1:34" x14ac:dyDescent="0.25">
      <c r="A123" s="48" t="s">
        <v>199</v>
      </c>
      <c r="B123" s="53"/>
      <c r="C123" s="48"/>
      <c r="D123" s="50"/>
      <c r="E123" s="48"/>
      <c r="F123" s="50"/>
      <c r="G123" s="50"/>
      <c r="H123" s="50"/>
      <c r="I123" s="50"/>
      <c r="J123" s="50"/>
      <c r="K123" s="48"/>
      <c r="L123" s="50"/>
      <c r="M123" s="51"/>
      <c r="N123" s="50"/>
      <c r="S123" s="33" t="str">
        <f>IF(ISERROR(VLOOKUP(D123,$D$11:D122,1,FALSE)),"","o")</f>
        <v/>
      </c>
      <c r="T123" s="33" t="str">
        <f>IF(ISERROR(VLOOKUP(D123,D124:$D$159,1,FALSE)),"","o")</f>
        <v/>
      </c>
      <c r="U123" s="33" t="str">
        <f t="shared" si="9"/>
        <v/>
      </c>
      <c r="V123" s="33" t="str">
        <f>IF(ISERROR(VLOOKUP(L123,L$94:L122,1,FALSE)),"","o")</f>
        <v/>
      </c>
      <c r="W123" s="33" t="str">
        <f>IF(ISERROR(VLOOKUP(L123,L124:L$159,1,FALSE)),"","o")</f>
        <v/>
      </c>
      <c r="X123" s="33" t="str">
        <f t="shared" si="14"/>
        <v/>
      </c>
      <c r="Z123" s="33" t="str">
        <f>IF(ISERROR(VLOOKUP(N123,N$94:N122,1,FALSE)),"","o")</f>
        <v/>
      </c>
      <c r="AA123" s="33" t="str">
        <f>IF(ISERROR(VLOOKUP(N123,N124:PS$158,1,FALSE)),"","o")</f>
        <v/>
      </c>
      <c r="AB123" s="33" t="str">
        <f t="shared" si="10"/>
        <v/>
      </c>
      <c r="AE123" s="32" t="str">
        <f t="shared" si="15"/>
        <v/>
      </c>
      <c r="AF123" s="28" t="str">
        <f t="shared" si="16"/>
        <v/>
      </c>
      <c r="AG123" s="28" t="str">
        <f t="shared" si="17"/>
        <v/>
      </c>
      <c r="AH123" s="34" t="str">
        <f t="shared" si="19"/>
        <v xml:space="preserve">Entretien des bâtiments : </v>
      </c>
    </row>
    <row r="124" spans="1:34" x14ac:dyDescent="0.25">
      <c r="A124" s="48" t="s">
        <v>205</v>
      </c>
      <c r="B124" s="53"/>
      <c r="C124" s="48"/>
      <c r="D124" s="50"/>
      <c r="E124" s="48"/>
      <c r="F124" s="50"/>
      <c r="G124" s="50"/>
      <c r="H124" s="50"/>
      <c r="I124" s="50"/>
      <c r="J124" s="50"/>
      <c r="K124" s="48"/>
      <c r="L124" s="50"/>
      <c r="M124" s="51"/>
      <c r="N124" s="50"/>
      <c r="S124" s="33" t="str">
        <f>IF(ISERROR(VLOOKUP(D124,$D$11:D123,1,FALSE)),"","o")</f>
        <v/>
      </c>
      <c r="T124" s="33" t="str">
        <f>IF(ISERROR(VLOOKUP(D124,D125:$D$159,1,FALSE)),"","o")</f>
        <v/>
      </c>
      <c r="U124" s="33" t="str">
        <f t="shared" si="9"/>
        <v/>
      </c>
      <c r="V124" s="33" t="str">
        <f>IF(ISERROR(VLOOKUP(L124,L$94:L123,1,FALSE)),"","o")</f>
        <v/>
      </c>
      <c r="W124" s="33" t="str">
        <f>IF(ISERROR(VLOOKUP(L124,L125:L$159,1,FALSE)),"","o")</f>
        <v/>
      </c>
      <c r="X124" s="33" t="str">
        <f t="shared" si="14"/>
        <v/>
      </c>
      <c r="Z124" s="33" t="str">
        <f>IF(ISERROR(VLOOKUP(N124,N$94:N123,1,FALSE)),"","o")</f>
        <v/>
      </c>
      <c r="AA124" s="33" t="str">
        <f>IF(ISERROR(VLOOKUP(N124,N125:PS$158,1,FALSE)),"","o")</f>
        <v/>
      </c>
      <c r="AB124" s="33" t="str">
        <f t="shared" si="10"/>
        <v/>
      </c>
      <c r="AE124" s="32" t="str">
        <f t="shared" si="15"/>
        <v/>
      </c>
      <c r="AF124" s="28" t="str">
        <f t="shared" si="16"/>
        <v/>
      </c>
      <c r="AG124" s="28" t="str">
        <f t="shared" si="17"/>
        <v/>
      </c>
      <c r="AH124" s="34" t="str">
        <f t="shared" si="19"/>
        <v xml:space="preserve">Conduite de négociations : </v>
      </c>
    </row>
    <row r="125" spans="1:34" x14ac:dyDescent="0.25">
      <c r="A125" s="48" t="s">
        <v>206</v>
      </c>
      <c r="B125" s="53"/>
      <c r="C125" s="48"/>
      <c r="D125" s="50"/>
      <c r="E125" s="48"/>
      <c r="F125" s="50"/>
      <c r="G125" s="50"/>
      <c r="H125" s="50"/>
      <c r="I125" s="50"/>
      <c r="J125" s="50"/>
      <c r="K125" s="48"/>
      <c r="L125" s="50"/>
      <c r="M125" s="51"/>
      <c r="N125" s="50"/>
      <c r="S125" s="33" t="str">
        <f>IF(ISERROR(VLOOKUP(D125,$D$11:D124,1,FALSE)),"","o")</f>
        <v/>
      </c>
      <c r="T125" s="33" t="str">
        <f>IF(ISERROR(VLOOKUP(D125,D126:$D$159,1,FALSE)),"","o")</f>
        <v/>
      </c>
      <c r="U125" s="33" t="str">
        <f t="shared" si="9"/>
        <v/>
      </c>
      <c r="V125" s="33" t="str">
        <f>IF(ISERROR(VLOOKUP(L125,L$94:L124,1,FALSE)),"","o")</f>
        <v/>
      </c>
      <c r="W125" s="33" t="str">
        <f>IF(ISERROR(VLOOKUP(L125,L126:L$159,1,FALSE)),"","o")</f>
        <v/>
      </c>
      <c r="X125" s="33" t="str">
        <f t="shared" si="14"/>
        <v/>
      </c>
      <c r="Z125" s="33" t="str">
        <f>IF(ISERROR(VLOOKUP(N125,N$94:N124,1,FALSE)),"","o")</f>
        <v/>
      </c>
      <c r="AA125" s="33" t="str">
        <f>IF(ISERROR(VLOOKUP(N125,N126:PS$158,1,FALSE)),"","o")</f>
        <v/>
      </c>
      <c r="AB125" s="33" t="str">
        <f t="shared" si="10"/>
        <v/>
      </c>
      <c r="AE125" s="32" t="str">
        <f t="shared" si="15"/>
        <v/>
      </c>
      <c r="AF125" s="28" t="str">
        <f t="shared" si="16"/>
        <v/>
      </c>
      <c r="AG125" s="28" t="str">
        <f t="shared" si="17"/>
        <v/>
      </c>
      <c r="AH125" s="34" t="str">
        <f t="shared" si="19"/>
        <v xml:space="preserve">Acquisition de nouv. clients : </v>
      </c>
    </row>
    <row r="126" spans="1:34" x14ac:dyDescent="0.25">
      <c r="A126" s="52"/>
      <c r="B126" s="53"/>
      <c r="C126" s="48"/>
      <c r="D126" s="50"/>
      <c r="E126" s="48"/>
      <c r="F126" s="50"/>
      <c r="G126" s="50"/>
      <c r="H126" s="50"/>
      <c r="I126" s="50"/>
      <c r="J126" s="50"/>
      <c r="K126" s="48"/>
      <c r="L126" s="50"/>
      <c r="M126" s="51"/>
      <c r="N126" s="50"/>
      <c r="S126" s="33" t="str">
        <f>IF(ISERROR(VLOOKUP(D126,$D$11:D125,1,FALSE)),"","o")</f>
        <v/>
      </c>
      <c r="T126" s="33" t="str">
        <f>IF(ISERROR(VLOOKUP(D126,D127:$D$159,1,FALSE)),"","o")</f>
        <v/>
      </c>
      <c r="U126" s="33" t="str">
        <f t="shared" si="9"/>
        <v/>
      </c>
      <c r="V126" s="33" t="str">
        <f>IF(ISERROR(VLOOKUP(L126,L$94:L125,1,FALSE)),"","o")</f>
        <v/>
      </c>
      <c r="W126" s="33" t="str">
        <f>IF(ISERROR(VLOOKUP(L126,L127:L$159,1,FALSE)),"","o")</f>
        <v/>
      </c>
      <c r="X126" s="33" t="str">
        <f t="shared" si="14"/>
        <v/>
      </c>
      <c r="Z126" s="33" t="str">
        <f>IF(ISERROR(VLOOKUP(N126,N$94:N125,1,FALSE)),"","o")</f>
        <v/>
      </c>
      <c r="AA126" s="33" t="str">
        <f>IF(ISERROR(VLOOKUP(N126,N127:PS$158,1,FALSE)),"","o")</f>
        <v/>
      </c>
      <c r="AB126" s="33" t="str">
        <f t="shared" si="10"/>
        <v/>
      </c>
      <c r="AE126" s="32" t="str">
        <f t="shared" si="15"/>
        <v/>
      </c>
      <c r="AF126" s="28" t="str">
        <f t="shared" si="16"/>
        <v/>
      </c>
      <c r="AG126" s="28" t="str">
        <f t="shared" si="17"/>
        <v/>
      </c>
      <c r="AH126" s="34" t="str">
        <f t="shared" si="19"/>
        <v xml:space="preserve"> </v>
      </c>
    </row>
    <row r="127" spans="1:34" x14ac:dyDescent="0.25">
      <c r="A127" s="52"/>
      <c r="B127" s="53"/>
      <c r="C127" s="48"/>
      <c r="D127" s="50"/>
      <c r="E127" s="48"/>
      <c r="F127" s="50"/>
      <c r="G127" s="50"/>
      <c r="H127" s="50"/>
      <c r="I127" s="50"/>
      <c r="J127" s="50"/>
      <c r="K127" s="48"/>
      <c r="L127" s="50"/>
      <c r="M127" s="51"/>
      <c r="N127" s="50"/>
      <c r="S127" s="33" t="str">
        <f>IF(ISERROR(VLOOKUP(D127,$D$11:D126,1,FALSE)),"","o")</f>
        <v/>
      </c>
      <c r="T127" s="33" t="str">
        <f>IF(ISERROR(VLOOKUP(D127,D128:$D$159,1,FALSE)),"","o")</f>
        <v/>
      </c>
      <c r="U127" s="33" t="str">
        <f t="shared" si="9"/>
        <v/>
      </c>
      <c r="V127" s="33" t="str">
        <f>IF(ISERROR(VLOOKUP(L127,L$94:L126,1,FALSE)),"","o")</f>
        <v/>
      </c>
      <c r="W127" s="33" t="str">
        <f>IF(ISERROR(VLOOKUP(L127,L128:L$159,1,FALSE)),"","o")</f>
        <v/>
      </c>
      <c r="X127" s="33" t="str">
        <f t="shared" si="14"/>
        <v/>
      </c>
      <c r="Z127" s="33" t="str">
        <f>IF(ISERROR(VLOOKUP(N127,N$94:N126,1,FALSE)),"","o")</f>
        <v/>
      </c>
      <c r="AA127" s="33" t="str">
        <f>IF(ISERROR(VLOOKUP(N127,N128:PS$158,1,FALSE)),"","o")</f>
        <v/>
      </c>
      <c r="AB127" s="33" t="str">
        <f t="shared" si="10"/>
        <v/>
      </c>
      <c r="AE127" s="32" t="str">
        <f t="shared" si="15"/>
        <v/>
      </c>
      <c r="AF127" s="28" t="str">
        <f t="shared" si="16"/>
        <v/>
      </c>
      <c r="AG127" s="28" t="str">
        <f t="shared" si="17"/>
        <v/>
      </c>
      <c r="AH127" s="34" t="str">
        <f t="shared" si="19"/>
        <v xml:space="preserve"> </v>
      </c>
    </row>
    <row r="128" spans="1:34" x14ac:dyDescent="0.25">
      <c r="A128" s="52"/>
      <c r="B128" s="53"/>
      <c r="C128" s="48"/>
      <c r="D128" s="50"/>
      <c r="E128" s="48"/>
      <c r="F128" s="50"/>
      <c r="G128" s="50"/>
      <c r="H128" s="50"/>
      <c r="I128" s="50"/>
      <c r="J128" s="50"/>
      <c r="K128" s="48"/>
      <c r="L128" s="50"/>
      <c r="M128" s="51"/>
      <c r="N128" s="50"/>
      <c r="S128" s="33" t="str">
        <f>IF(ISERROR(VLOOKUP(D128,$D$11:D127,1,FALSE)),"","o")</f>
        <v/>
      </c>
      <c r="T128" s="33" t="str">
        <f>IF(ISERROR(VLOOKUP(D128,D129:$D$159,1,FALSE)),"","o")</f>
        <v/>
      </c>
      <c r="U128" s="33" t="str">
        <f t="shared" si="9"/>
        <v/>
      </c>
      <c r="V128" s="33" t="str">
        <f>IF(ISERROR(VLOOKUP(L128,L$94:L127,1,FALSE)),"","o")</f>
        <v/>
      </c>
      <c r="W128" s="33" t="str">
        <f>IF(ISERROR(VLOOKUP(L128,L129:L$159,1,FALSE)),"","o")</f>
        <v/>
      </c>
      <c r="X128" s="33" t="str">
        <f t="shared" si="14"/>
        <v/>
      </c>
      <c r="Z128" s="33" t="str">
        <f>IF(ISERROR(VLOOKUP(N128,N$94:N127,1,FALSE)),"","o")</f>
        <v/>
      </c>
      <c r="AA128" s="33" t="str">
        <f>IF(ISERROR(VLOOKUP(N128,N129:PS$158,1,FALSE)),"","o")</f>
        <v/>
      </c>
      <c r="AB128" s="33" t="str">
        <f t="shared" si="10"/>
        <v/>
      </c>
      <c r="AE128" s="32" t="str">
        <f t="shared" si="15"/>
        <v/>
      </c>
      <c r="AF128" s="28" t="str">
        <f t="shared" si="16"/>
        <v/>
      </c>
      <c r="AG128" s="28" t="str">
        <f t="shared" si="17"/>
        <v/>
      </c>
      <c r="AH128" s="34" t="str">
        <f t="shared" si="19"/>
        <v xml:space="preserve"> </v>
      </c>
    </row>
    <row r="129" spans="1:34" ht="12" customHeight="1" x14ac:dyDescent="0.25">
      <c r="A129" s="48"/>
      <c r="B129" s="48"/>
      <c r="C129" s="48"/>
      <c r="D129" s="51"/>
      <c r="E129" s="48"/>
      <c r="F129" s="48"/>
      <c r="G129" s="48"/>
      <c r="H129" s="48"/>
      <c r="I129" s="48"/>
      <c r="J129" s="48"/>
      <c r="K129" s="48"/>
      <c r="L129" s="51"/>
      <c r="M129" s="51"/>
      <c r="N129" s="51"/>
      <c r="S129" s="33" t="str">
        <f>IF(ISERROR(VLOOKUP(D129,$D$11:D128,1,FALSE)),"","o")</f>
        <v/>
      </c>
      <c r="T129" s="33" t="str">
        <f>IF(ISERROR(VLOOKUP(D129,D130:$D$159,1,FALSE)),"","o")</f>
        <v/>
      </c>
      <c r="U129" s="33" t="str">
        <f t="shared" si="9"/>
        <v/>
      </c>
      <c r="V129" s="33" t="str">
        <f>IF(ISERROR(VLOOKUP(L129,L$94:L128,1,FALSE)),"","o")</f>
        <v/>
      </c>
      <c r="W129" s="33" t="str">
        <f>IF(ISERROR(VLOOKUP(L129,L130:L$159,1,FALSE)),"","o")</f>
        <v/>
      </c>
      <c r="X129" s="33" t="str">
        <f t="shared" si="14"/>
        <v/>
      </c>
      <c r="Z129" s="33" t="str">
        <f>IF(ISERROR(VLOOKUP(N129,N$94:N128,1,FALSE)),"","o")</f>
        <v/>
      </c>
      <c r="AA129" s="33" t="str">
        <f>IF(ISERROR(VLOOKUP(N129,N130:PS$158,1,FALSE)),"","o")</f>
        <v/>
      </c>
      <c r="AB129" s="33" t="str">
        <f t="shared" si="10"/>
        <v/>
      </c>
      <c r="AE129" s="32" t="str">
        <f t="shared" si="15"/>
        <v/>
      </c>
      <c r="AF129" s="28" t="str">
        <f t="shared" si="16"/>
        <v/>
      </c>
      <c r="AG129" s="28" t="str">
        <f t="shared" si="17"/>
        <v/>
      </c>
      <c r="AH129" s="34"/>
    </row>
    <row r="130" spans="1:34" ht="14.4" x14ac:dyDescent="0.3">
      <c r="A130" s="44" t="s">
        <v>222</v>
      </c>
      <c r="B130" s="48"/>
      <c r="C130" s="48"/>
      <c r="D130" s="51"/>
      <c r="E130" s="48"/>
      <c r="F130" s="48"/>
      <c r="G130" s="48"/>
      <c r="H130" s="48"/>
      <c r="I130" s="48"/>
      <c r="J130" s="48"/>
      <c r="K130" s="48"/>
      <c r="L130" s="48"/>
      <c r="M130" s="48"/>
      <c r="N130" s="48"/>
      <c r="S130" s="33" t="str">
        <f>IF(ISERROR(VLOOKUP(D130,$D$11:D129,1,FALSE)),"","o")</f>
        <v/>
      </c>
      <c r="T130" s="33" t="str">
        <f>IF(ISERROR(VLOOKUP(D130,D131:$D$159,1,FALSE)),"","o")</f>
        <v/>
      </c>
      <c r="U130" s="33" t="str">
        <f t="shared" si="9"/>
        <v/>
      </c>
      <c r="V130" s="33" t="str">
        <f>IF(ISERROR(VLOOKUP(L130,L$94:L129,1,FALSE)),"","o")</f>
        <v/>
      </c>
      <c r="W130" s="33" t="str">
        <f>IF(ISERROR(VLOOKUP(L130,L131:L$159,1,FALSE)),"","o")</f>
        <v/>
      </c>
      <c r="X130" s="33" t="str">
        <f t="shared" si="14"/>
        <v/>
      </c>
      <c r="Z130" s="33" t="str">
        <f>IF(ISERROR(VLOOKUP(N130,N$94:N129,1,FALSE)),"","o")</f>
        <v/>
      </c>
      <c r="AA130" s="33" t="str">
        <f>IF(ISERROR(VLOOKUP(N130,N131:PS$158,1,FALSE)),"","o")</f>
        <v/>
      </c>
      <c r="AB130" s="33" t="str">
        <f t="shared" si="10"/>
        <v/>
      </c>
      <c r="AE130" s="32"/>
      <c r="AF130" s="28"/>
      <c r="AG130" s="28"/>
      <c r="AH130" s="34"/>
    </row>
    <row r="131" spans="1:34" x14ac:dyDescent="0.25">
      <c r="A131" s="47" t="s">
        <v>120</v>
      </c>
      <c r="B131" s="48"/>
      <c r="C131" s="48"/>
      <c r="D131" s="51"/>
      <c r="E131" s="48"/>
      <c r="F131" s="48"/>
      <c r="G131" s="48"/>
      <c r="H131" s="48"/>
      <c r="I131" s="48"/>
      <c r="J131" s="48"/>
      <c r="K131" s="48"/>
      <c r="L131" s="51"/>
      <c r="M131" s="51"/>
      <c r="N131" s="51"/>
      <c r="S131" s="33" t="str">
        <f>IF(ISERROR(VLOOKUP(D131,$D$11:D130,1,FALSE)),"","o")</f>
        <v/>
      </c>
      <c r="T131" s="33" t="str">
        <f>IF(ISERROR(VLOOKUP(D131,D132:$D$159,1,FALSE)),"","o")</f>
        <v/>
      </c>
      <c r="U131" s="33" t="str">
        <f t="shared" si="9"/>
        <v/>
      </c>
      <c r="V131" s="33" t="str">
        <f>IF(ISERROR(VLOOKUP(L131,L$94:L130,1,FALSE)),"","o")</f>
        <v/>
      </c>
      <c r="W131" s="33" t="str">
        <f>IF(ISERROR(VLOOKUP(L131,L132:L$159,1,FALSE)),"","o")</f>
        <v/>
      </c>
      <c r="X131" s="33" t="str">
        <f t="shared" si="14"/>
        <v/>
      </c>
      <c r="Z131" s="33" t="str">
        <f>IF(ISERROR(VLOOKUP(N131,N$94:N130,1,FALSE)),"","o")</f>
        <v/>
      </c>
      <c r="AA131" s="33" t="str">
        <f>IF(ISERROR(VLOOKUP(N131,N132:PS$158,1,FALSE)),"","o")</f>
        <v/>
      </c>
      <c r="AB131" s="33" t="str">
        <f t="shared" si="10"/>
        <v/>
      </c>
      <c r="AE131" s="32" t="str">
        <f t="shared" ref="AE131:AE159" si="20">IF(D131="","",D131)</f>
        <v/>
      </c>
      <c r="AF131" s="28" t="str">
        <f t="shared" ref="AF131:AF159" si="21">IF(L131="","",L131)</f>
        <v/>
      </c>
      <c r="AG131" s="28" t="str">
        <f t="shared" ref="AG131:AG159" si="22">IF(N131="","",N131)</f>
        <v/>
      </c>
      <c r="AH131" s="34"/>
    </row>
    <row r="132" spans="1:34" x14ac:dyDescent="0.25">
      <c r="A132" s="48" t="str">
        <f t="shared" ref="A132:A146" si="23">IF(A102="","",A102)</f>
        <v>Vaches laitières :</v>
      </c>
      <c r="B132" s="53"/>
      <c r="C132" s="48"/>
      <c r="D132" s="50"/>
      <c r="E132" s="48"/>
      <c r="F132" s="50"/>
      <c r="G132" s="50"/>
      <c r="H132" s="50"/>
      <c r="I132" s="50"/>
      <c r="J132" s="50"/>
      <c r="K132" s="48"/>
      <c r="L132" s="50"/>
      <c r="M132" s="51"/>
      <c r="N132" s="50"/>
      <c r="S132" s="33" t="str">
        <f>IF(ISERROR(VLOOKUP(D132,$D$11:D131,1,FALSE)),"","o")</f>
        <v/>
      </c>
      <c r="T132" s="33" t="str">
        <f>IF(ISERROR(VLOOKUP(D132,D133:$D$159,1,FALSE)),"","o")</f>
        <v/>
      </c>
      <c r="U132" s="33" t="str">
        <f t="shared" si="9"/>
        <v/>
      </c>
      <c r="V132" s="33" t="str">
        <f>IF(ISERROR(VLOOKUP(L132,L$94:L131,1,FALSE)),"","o")</f>
        <v/>
      </c>
      <c r="W132" s="33" t="str">
        <f>IF(ISERROR(VLOOKUP(L132,L133:L$159,1,FALSE)),"","o")</f>
        <v/>
      </c>
      <c r="X132" s="33" t="str">
        <f t="shared" si="14"/>
        <v/>
      </c>
      <c r="Z132" s="33" t="str">
        <f>IF(ISERROR(VLOOKUP(N132,N$94:N131,1,FALSE)),"","o")</f>
        <v/>
      </c>
      <c r="AA132" s="33" t="str">
        <f>IF(ISERROR(VLOOKUP(N132,N133:PS$158,1,FALSE)),"","o")</f>
        <v/>
      </c>
      <c r="AB132" s="33" t="str">
        <f t="shared" si="10"/>
        <v/>
      </c>
      <c r="AE132" s="32" t="str">
        <f t="shared" si="20"/>
        <v/>
      </c>
      <c r="AF132" s="28" t="str">
        <f t="shared" si="21"/>
        <v/>
      </c>
      <c r="AG132" s="28" t="str">
        <f t="shared" si="22"/>
        <v/>
      </c>
      <c r="AH132" s="34" t="str">
        <f t="shared" ref="AH132:AH146" si="24">CONCATENATE(A132," ",B132)</f>
        <v xml:space="preserve">Vaches laitières : </v>
      </c>
    </row>
    <row r="133" spans="1:34" x14ac:dyDescent="0.25">
      <c r="A133" s="48" t="str">
        <f t="shared" si="23"/>
        <v>Vaches allaitantes :</v>
      </c>
      <c r="B133" s="53"/>
      <c r="C133" s="48"/>
      <c r="D133" s="50"/>
      <c r="E133" s="48"/>
      <c r="F133" s="50"/>
      <c r="G133" s="50"/>
      <c r="H133" s="50"/>
      <c r="I133" s="50"/>
      <c r="J133" s="50"/>
      <c r="K133" s="48"/>
      <c r="L133" s="50"/>
      <c r="M133" s="51"/>
      <c r="N133" s="50"/>
      <c r="S133" s="33" t="str">
        <f>IF(ISERROR(VLOOKUP(D133,$D$11:D132,1,FALSE)),"","o")</f>
        <v/>
      </c>
      <c r="T133" s="33" t="str">
        <f>IF(ISERROR(VLOOKUP(D133,D134:$D$159,1,FALSE)),"","o")</f>
        <v/>
      </c>
      <c r="U133" s="33" t="str">
        <f t="shared" si="9"/>
        <v/>
      </c>
      <c r="V133" s="33" t="str">
        <f>IF(ISERROR(VLOOKUP(L133,L$94:L132,1,FALSE)),"","o")</f>
        <v/>
      </c>
      <c r="W133" s="33" t="str">
        <f>IF(ISERROR(VLOOKUP(L133,L134:L$159,1,FALSE)),"","o")</f>
        <v/>
      </c>
      <c r="X133" s="33" t="str">
        <f t="shared" si="14"/>
        <v/>
      </c>
      <c r="Z133" s="33" t="str">
        <f>IF(ISERROR(VLOOKUP(N133,N$94:N132,1,FALSE)),"","o")</f>
        <v/>
      </c>
      <c r="AA133" s="33" t="str">
        <f>IF(ISERROR(VLOOKUP(N133,N134:PS$158,1,FALSE)),"","o")</f>
        <v/>
      </c>
      <c r="AB133" s="33" t="str">
        <f t="shared" si="10"/>
        <v/>
      </c>
      <c r="AE133" s="32" t="str">
        <f t="shared" si="20"/>
        <v/>
      </c>
      <c r="AF133" s="28" t="str">
        <f t="shared" si="21"/>
        <v/>
      </c>
      <c r="AG133" s="28" t="str">
        <f t="shared" si="22"/>
        <v/>
      </c>
      <c r="AH133" s="34" t="str">
        <f t="shared" si="24"/>
        <v xml:space="preserve">Vaches allaitantes : </v>
      </c>
    </row>
    <row r="134" spans="1:34" x14ac:dyDescent="0.25">
      <c r="A134" s="48" t="str">
        <f t="shared" si="23"/>
        <v>Bovins d'élevage :</v>
      </c>
      <c r="B134" s="53"/>
      <c r="C134" s="48"/>
      <c r="D134" s="50"/>
      <c r="E134" s="48"/>
      <c r="F134" s="50"/>
      <c r="G134" s="50"/>
      <c r="H134" s="50"/>
      <c r="I134" s="50"/>
      <c r="J134" s="50"/>
      <c r="K134" s="48"/>
      <c r="L134" s="50"/>
      <c r="M134" s="51"/>
      <c r="N134" s="50"/>
      <c r="S134" s="33" t="str">
        <f>IF(ISERROR(VLOOKUP(D134,$D$11:D133,1,FALSE)),"","o")</f>
        <v/>
      </c>
      <c r="T134" s="33" t="str">
        <f>IF(ISERROR(VLOOKUP(D134,D135:$D$159,1,FALSE)),"","o")</f>
        <v/>
      </c>
      <c r="U134" s="33" t="str">
        <f t="shared" si="9"/>
        <v/>
      </c>
      <c r="V134" s="33" t="str">
        <f>IF(ISERROR(VLOOKUP(L134,L$94:L133,1,FALSE)),"","o")</f>
        <v/>
      </c>
      <c r="W134" s="33" t="str">
        <f>IF(ISERROR(VLOOKUP(L134,L135:L$159,1,FALSE)),"","o")</f>
        <v/>
      </c>
      <c r="X134" s="33" t="str">
        <f t="shared" si="14"/>
        <v/>
      </c>
      <c r="Z134" s="33" t="str">
        <f>IF(ISERROR(VLOOKUP(N134,N$94:N133,1,FALSE)),"","o")</f>
        <v/>
      </c>
      <c r="AA134" s="33" t="str">
        <f>IF(ISERROR(VLOOKUP(N134,N135:PS$158,1,FALSE)),"","o")</f>
        <v/>
      </c>
      <c r="AB134" s="33" t="str">
        <f t="shared" si="10"/>
        <v/>
      </c>
      <c r="AE134" s="32" t="str">
        <f t="shared" si="20"/>
        <v/>
      </c>
      <c r="AF134" s="28" t="str">
        <f t="shared" si="21"/>
        <v/>
      </c>
      <c r="AG134" s="28" t="str">
        <f t="shared" si="22"/>
        <v/>
      </c>
      <c r="AH134" s="34" t="str">
        <f t="shared" si="24"/>
        <v xml:space="preserve">Bovins d'élevage : </v>
      </c>
    </row>
    <row r="135" spans="1:34" x14ac:dyDescent="0.25">
      <c r="A135" s="48" t="str">
        <f t="shared" si="23"/>
        <v>Chevaux :</v>
      </c>
      <c r="B135" s="53"/>
      <c r="C135" s="48"/>
      <c r="D135" s="50"/>
      <c r="E135" s="48"/>
      <c r="F135" s="50"/>
      <c r="G135" s="50"/>
      <c r="H135" s="50"/>
      <c r="I135" s="50"/>
      <c r="J135" s="50"/>
      <c r="K135" s="48"/>
      <c r="L135" s="50"/>
      <c r="M135" s="51"/>
      <c r="N135" s="50"/>
      <c r="S135" s="33" t="str">
        <f>IF(ISERROR(VLOOKUP(D135,$D$11:D134,1,FALSE)),"","o")</f>
        <v/>
      </c>
      <c r="T135" s="33" t="str">
        <f>IF(ISERROR(VLOOKUP(D135,D136:$D$159,1,FALSE)),"","o")</f>
        <v/>
      </c>
      <c r="U135" s="33" t="str">
        <f t="shared" si="9"/>
        <v/>
      </c>
      <c r="V135" s="33" t="str">
        <f>IF(ISERROR(VLOOKUP(L135,L$94:L134,1,FALSE)),"","o")</f>
        <v/>
      </c>
      <c r="W135" s="33" t="str">
        <f>IF(ISERROR(VLOOKUP(L135,L136:L$159,1,FALSE)),"","o")</f>
        <v/>
      </c>
      <c r="X135" s="33" t="str">
        <f t="shared" si="14"/>
        <v/>
      </c>
      <c r="Z135" s="33" t="str">
        <f>IF(ISERROR(VLOOKUP(N135,N$94:N134,1,FALSE)),"","o")</f>
        <v/>
      </c>
      <c r="AA135" s="33" t="str">
        <f>IF(ISERROR(VLOOKUP(N135,N136:PS$158,1,FALSE)),"","o")</f>
        <v/>
      </c>
      <c r="AB135" s="33" t="str">
        <f t="shared" si="10"/>
        <v/>
      </c>
      <c r="AE135" s="32" t="str">
        <f t="shared" si="20"/>
        <v/>
      </c>
      <c r="AF135" s="28" t="str">
        <f t="shared" si="21"/>
        <v/>
      </c>
      <c r="AG135" s="28" t="str">
        <f t="shared" si="22"/>
        <v/>
      </c>
      <c r="AH135" s="34" t="str">
        <f t="shared" si="24"/>
        <v xml:space="preserve">Chevaux : </v>
      </c>
    </row>
    <row r="136" spans="1:34" x14ac:dyDescent="0.25">
      <c r="A136" s="48" t="str">
        <f t="shared" si="23"/>
        <v>Porcs :</v>
      </c>
      <c r="B136" s="53"/>
      <c r="C136" s="48"/>
      <c r="D136" s="50"/>
      <c r="E136" s="48"/>
      <c r="F136" s="50"/>
      <c r="G136" s="50"/>
      <c r="H136" s="50"/>
      <c r="I136" s="50"/>
      <c r="J136" s="50"/>
      <c r="K136" s="48"/>
      <c r="L136" s="50"/>
      <c r="M136" s="51"/>
      <c r="N136" s="50"/>
      <c r="S136" s="33" t="str">
        <f>IF(ISERROR(VLOOKUP(D136,$D$11:D135,1,FALSE)),"","o")</f>
        <v/>
      </c>
      <c r="T136" s="33" t="str">
        <f>IF(ISERROR(VLOOKUP(D136,D137:$D$159,1,FALSE)),"","o")</f>
        <v/>
      </c>
      <c r="U136" s="33" t="str">
        <f t="shared" si="9"/>
        <v/>
      </c>
      <c r="V136" s="33" t="str">
        <f>IF(ISERROR(VLOOKUP(L136,L$94:L135,1,FALSE)),"","o")</f>
        <v/>
      </c>
      <c r="W136" s="33" t="str">
        <f>IF(ISERROR(VLOOKUP(L136,L137:L$159,1,FALSE)),"","o")</f>
        <v/>
      </c>
      <c r="X136" s="33" t="str">
        <f t="shared" si="14"/>
        <v/>
      </c>
      <c r="Z136" s="33" t="str">
        <f>IF(ISERROR(VLOOKUP(N136,N$94:N135,1,FALSE)),"","o")</f>
        <v/>
      </c>
      <c r="AA136" s="33" t="str">
        <f>IF(ISERROR(VLOOKUP(N136,N137:PS$158,1,FALSE)),"","o")</f>
        <v/>
      </c>
      <c r="AB136" s="33" t="str">
        <f t="shared" si="10"/>
        <v/>
      </c>
      <c r="AE136" s="32" t="str">
        <f t="shared" si="20"/>
        <v/>
      </c>
      <c r="AF136" s="28" t="str">
        <f t="shared" si="21"/>
        <v/>
      </c>
      <c r="AG136" s="28" t="str">
        <f t="shared" si="22"/>
        <v/>
      </c>
      <c r="AH136" s="34" t="str">
        <f t="shared" si="24"/>
        <v xml:space="preserve">Porcs : </v>
      </c>
    </row>
    <row r="137" spans="1:34" x14ac:dyDescent="0.25">
      <c r="A137" s="48" t="str">
        <f t="shared" si="23"/>
        <v>Volaille :</v>
      </c>
      <c r="B137" s="53"/>
      <c r="C137" s="48"/>
      <c r="D137" s="50"/>
      <c r="E137" s="48"/>
      <c r="F137" s="50"/>
      <c r="G137" s="50"/>
      <c r="H137" s="50"/>
      <c r="I137" s="50"/>
      <c r="J137" s="50"/>
      <c r="K137" s="48"/>
      <c r="L137" s="50"/>
      <c r="M137" s="51"/>
      <c r="N137" s="50"/>
      <c r="S137" s="33" t="str">
        <f>IF(ISERROR(VLOOKUP(D137,$D$11:D136,1,FALSE)),"","o")</f>
        <v/>
      </c>
      <c r="T137" s="33" t="str">
        <f>IF(ISERROR(VLOOKUP(D137,D138:$D$159,1,FALSE)),"","o")</f>
        <v/>
      </c>
      <c r="U137" s="33" t="str">
        <f t="shared" si="9"/>
        <v/>
      </c>
      <c r="V137" s="33" t="str">
        <f>IF(ISERROR(VLOOKUP(L137,L$94:L136,1,FALSE)),"","o")</f>
        <v/>
      </c>
      <c r="W137" s="33" t="str">
        <f>IF(ISERROR(VLOOKUP(L137,L138:L$159,1,FALSE)),"","o")</f>
        <v/>
      </c>
      <c r="X137" s="33" t="str">
        <f t="shared" si="14"/>
        <v/>
      </c>
      <c r="Z137" s="33" t="str">
        <f>IF(ISERROR(VLOOKUP(N137,N$94:N136,1,FALSE)),"","o")</f>
        <v/>
      </c>
      <c r="AA137" s="33" t="str">
        <f>IF(ISERROR(VLOOKUP(N137,N138:PS$158,1,FALSE)),"","o")</f>
        <v/>
      </c>
      <c r="AB137" s="33" t="str">
        <f t="shared" si="10"/>
        <v/>
      </c>
      <c r="AE137" s="32" t="str">
        <f t="shared" si="20"/>
        <v/>
      </c>
      <c r="AF137" s="28" t="str">
        <f t="shared" si="21"/>
        <v/>
      </c>
      <c r="AG137" s="28" t="str">
        <f t="shared" si="22"/>
        <v/>
      </c>
      <c r="AH137" s="34" t="str">
        <f t="shared" si="24"/>
        <v xml:space="preserve">Volaille : </v>
      </c>
    </row>
    <row r="138" spans="1:34" x14ac:dyDescent="0.25">
      <c r="A138" s="48" t="str">
        <f t="shared" si="23"/>
        <v>Bovins d'élevage :</v>
      </c>
      <c r="B138" s="53"/>
      <c r="C138" s="48"/>
      <c r="D138" s="50"/>
      <c r="E138" s="48"/>
      <c r="F138" s="50"/>
      <c r="G138" s="50"/>
      <c r="H138" s="50"/>
      <c r="I138" s="50"/>
      <c r="J138" s="50"/>
      <c r="K138" s="48"/>
      <c r="L138" s="50"/>
      <c r="M138" s="51"/>
      <c r="N138" s="50"/>
      <c r="S138" s="33" t="str">
        <f>IF(ISERROR(VLOOKUP(D138,$D$11:D137,1,FALSE)),"","o")</f>
        <v/>
      </c>
      <c r="T138" s="33" t="str">
        <f>IF(ISERROR(VLOOKUP(D138,D139:$D$159,1,FALSE)),"","o")</f>
        <v/>
      </c>
      <c r="U138" s="33" t="str">
        <f t="shared" si="9"/>
        <v/>
      </c>
      <c r="V138" s="33" t="str">
        <f>IF(ISERROR(VLOOKUP(L138,L$94:L137,1,FALSE)),"","o")</f>
        <v/>
      </c>
      <c r="W138" s="33" t="str">
        <f>IF(ISERROR(VLOOKUP(L138,L139:L$159,1,FALSE)),"","o")</f>
        <v/>
      </c>
      <c r="X138" s="33" t="str">
        <f t="shared" si="14"/>
        <v/>
      </c>
      <c r="Z138" s="33" t="str">
        <f>IF(ISERROR(VLOOKUP(N138,N$94:N137,1,FALSE)),"","o")</f>
        <v/>
      </c>
      <c r="AA138" s="33" t="str">
        <f>IF(ISERROR(VLOOKUP(N138,N139:PS$158,1,FALSE)),"","o")</f>
        <v/>
      </c>
      <c r="AB138" s="33" t="str">
        <f t="shared" si="10"/>
        <v/>
      </c>
      <c r="AE138" s="32" t="str">
        <f t="shared" si="20"/>
        <v/>
      </c>
      <c r="AF138" s="28" t="str">
        <f t="shared" si="21"/>
        <v/>
      </c>
      <c r="AG138" s="28" t="str">
        <f t="shared" si="22"/>
        <v/>
      </c>
      <c r="AH138" s="34" t="str">
        <f t="shared" si="24"/>
        <v xml:space="preserve">Bovins d'élevage : </v>
      </c>
    </row>
    <row r="139" spans="1:34" x14ac:dyDescent="0.25">
      <c r="A139" s="48" t="str">
        <f t="shared" si="23"/>
        <v>Chevaux :</v>
      </c>
      <c r="B139" s="53"/>
      <c r="C139" s="48"/>
      <c r="D139" s="50"/>
      <c r="E139" s="48"/>
      <c r="F139" s="50"/>
      <c r="G139" s="50"/>
      <c r="H139" s="50"/>
      <c r="I139" s="50"/>
      <c r="J139" s="50"/>
      <c r="K139" s="48"/>
      <c r="L139" s="50"/>
      <c r="M139" s="51"/>
      <c r="N139" s="50"/>
      <c r="S139" s="33" t="str">
        <f>IF(ISERROR(VLOOKUP(D139,$D$11:D138,1,FALSE)),"","o")</f>
        <v/>
      </c>
      <c r="T139" s="33" t="str">
        <f>IF(ISERROR(VLOOKUP(D139,D140:$D$159,1,FALSE)),"","o")</f>
        <v/>
      </c>
      <c r="U139" s="33" t="str">
        <f t="shared" si="9"/>
        <v/>
      </c>
      <c r="V139" s="33" t="str">
        <f>IF(ISERROR(VLOOKUP(L139,L$94:L138,1,FALSE)),"","o")</f>
        <v/>
      </c>
      <c r="W139" s="33" t="str">
        <f>IF(ISERROR(VLOOKUP(L139,L140:L$159,1,FALSE)),"","o")</f>
        <v/>
      </c>
      <c r="X139" s="33" t="str">
        <f t="shared" si="14"/>
        <v/>
      </c>
      <c r="Z139" s="33" t="str">
        <f>IF(ISERROR(VLOOKUP(N139,N$94:N138,1,FALSE)),"","o")</f>
        <v/>
      </c>
      <c r="AA139" s="33" t="str">
        <f>IF(ISERROR(VLOOKUP(N139,N140:PS$158,1,FALSE)),"","o")</f>
        <v/>
      </c>
      <c r="AB139" s="33" t="str">
        <f t="shared" si="10"/>
        <v/>
      </c>
      <c r="AE139" s="32" t="str">
        <f t="shared" si="20"/>
        <v/>
      </c>
      <c r="AF139" s="28" t="str">
        <f t="shared" si="21"/>
        <v/>
      </c>
      <c r="AG139" s="28" t="str">
        <f t="shared" si="22"/>
        <v/>
      </c>
      <c r="AH139" s="34" t="str">
        <f t="shared" si="24"/>
        <v xml:space="preserve">Chevaux : </v>
      </c>
    </row>
    <row r="140" spans="1:34" x14ac:dyDescent="0.25">
      <c r="A140" s="48" t="str">
        <f t="shared" si="23"/>
        <v>Herbages :</v>
      </c>
      <c r="B140" s="53"/>
      <c r="C140" s="48"/>
      <c r="D140" s="50"/>
      <c r="E140" s="48"/>
      <c r="F140" s="50"/>
      <c r="G140" s="50"/>
      <c r="H140" s="50"/>
      <c r="I140" s="50"/>
      <c r="J140" s="50"/>
      <c r="K140" s="48"/>
      <c r="L140" s="50"/>
      <c r="M140" s="51"/>
      <c r="N140" s="50"/>
      <c r="S140" s="33" t="str">
        <f>IF(ISERROR(VLOOKUP(D140,$D$11:D139,1,FALSE)),"","o")</f>
        <v/>
      </c>
      <c r="T140" s="33" t="str">
        <f>IF(ISERROR(VLOOKUP(D140,D141:$D$159,1,FALSE)),"","o")</f>
        <v/>
      </c>
      <c r="U140" s="33" t="str">
        <f t="shared" si="9"/>
        <v/>
      </c>
      <c r="V140" s="33" t="str">
        <f>IF(ISERROR(VLOOKUP(L140,L$94:L139,1,FALSE)),"","o")</f>
        <v/>
      </c>
      <c r="W140" s="33" t="str">
        <f>IF(ISERROR(VLOOKUP(L140,L141:L$159,1,FALSE)),"","o")</f>
        <v/>
      </c>
      <c r="X140" s="33" t="str">
        <f t="shared" si="14"/>
        <v/>
      </c>
      <c r="Z140" s="33" t="str">
        <f>IF(ISERROR(VLOOKUP(N140,N$94:N139,1,FALSE)),"","o")</f>
        <v/>
      </c>
      <c r="AA140" s="33" t="str">
        <f>IF(ISERROR(VLOOKUP(N140,N141:PS$158,1,FALSE)),"","o")</f>
        <v/>
      </c>
      <c r="AB140" s="33" t="str">
        <f t="shared" si="10"/>
        <v/>
      </c>
      <c r="AE140" s="32" t="str">
        <f t="shared" si="20"/>
        <v/>
      </c>
      <c r="AF140" s="28" t="str">
        <f t="shared" si="21"/>
        <v/>
      </c>
      <c r="AG140" s="28" t="str">
        <f t="shared" si="22"/>
        <v/>
      </c>
      <c r="AH140" s="34" t="str">
        <f t="shared" si="24"/>
        <v xml:space="preserve">Herbages : </v>
      </c>
    </row>
    <row r="141" spans="1:34" x14ac:dyDescent="0.25">
      <c r="A141" s="48" t="str">
        <f t="shared" si="23"/>
        <v>Céréales :</v>
      </c>
      <c r="B141" s="53"/>
      <c r="C141" s="48"/>
      <c r="D141" s="50"/>
      <c r="E141" s="48"/>
      <c r="F141" s="50"/>
      <c r="G141" s="50"/>
      <c r="H141" s="50"/>
      <c r="I141" s="50"/>
      <c r="J141" s="50"/>
      <c r="K141" s="48"/>
      <c r="L141" s="50"/>
      <c r="M141" s="51"/>
      <c r="N141" s="50"/>
      <c r="S141" s="33" t="str">
        <f>IF(ISERROR(VLOOKUP(D141,$D$11:D140,1,FALSE)),"","o")</f>
        <v/>
      </c>
      <c r="T141" s="33" t="str">
        <f>IF(ISERROR(VLOOKUP(D141,D142:$D$159,1,FALSE)),"","o")</f>
        <v/>
      </c>
      <c r="U141" s="33" t="str">
        <f t="shared" si="9"/>
        <v/>
      </c>
      <c r="V141" s="33" t="str">
        <f>IF(ISERROR(VLOOKUP(L141,L$94:L140,1,FALSE)),"","o")</f>
        <v/>
      </c>
      <c r="W141" s="33" t="str">
        <f>IF(ISERROR(VLOOKUP(L141,L142:L$159,1,FALSE)),"","o")</f>
        <v/>
      </c>
      <c r="X141" s="33" t="str">
        <f t="shared" si="14"/>
        <v/>
      </c>
      <c r="Z141" s="33" t="str">
        <f>IF(ISERROR(VLOOKUP(N141,N$94:N140,1,FALSE)),"","o")</f>
        <v/>
      </c>
      <c r="AA141" s="33" t="str">
        <f>IF(ISERROR(VLOOKUP(N141,N142:PS$158,1,FALSE)),"","o")</f>
        <v/>
      </c>
      <c r="AB141" s="33" t="str">
        <f t="shared" si="10"/>
        <v/>
      </c>
      <c r="AE141" s="32" t="str">
        <f t="shared" si="20"/>
        <v/>
      </c>
      <c r="AF141" s="28" t="str">
        <f t="shared" si="21"/>
        <v/>
      </c>
      <c r="AG141" s="28" t="str">
        <f t="shared" si="22"/>
        <v/>
      </c>
      <c r="AH141" s="34" t="str">
        <f t="shared" si="24"/>
        <v xml:space="preserve">Céréales : </v>
      </c>
    </row>
    <row r="142" spans="1:34" x14ac:dyDescent="0.25">
      <c r="A142" s="48" t="str">
        <f t="shared" si="23"/>
        <v>Maïs :</v>
      </c>
      <c r="B142" s="53"/>
      <c r="C142" s="48"/>
      <c r="D142" s="50"/>
      <c r="E142" s="48"/>
      <c r="F142" s="50"/>
      <c r="G142" s="50"/>
      <c r="H142" s="50"/>
      <c r="I142" s="50"/>
      <c r="J142" s="50"/>
      <c r="K142" s="48"/>
      <c r="L142" s="50"/>
      <c r="M142" s="51"/>
      <c r="N142" s="50"/>
      <c r="S142" s="33" t="str">
        <f>IF(ISERROR(VLOOKUP(D142,$D$11:D141,1,FALSE)),"","o")</f>
        <v/>
      </c>
      <c r="T142" s="33" t="str">
        <f>IF(ISERROR(VLOOKUP(D142,D143:$D$159,1,FALSE)),"","o")</f>
        <v/>
      </c>
      <c r="U142" s="33" t="str">
        <f t="shared" si="9"/>
        <v/>
      </c>
      <c r="V142" s="33" t="str">
        <f>IF(ISERROR(VLOOKUP(L142,L$94:L141,1,FALSE)),"","o")</f>
        <v/>
      </c>
      <c r="W142" s="33" t="str">
        <f>IF(ISERROR(VLOOKUP(L142,L143:L$159,1,FALSE)),"","o")</f>
        <v/>
      </c>
      <c r="X142" s="33" t="str">
        <f t="shared" si="14"/>
        <v/>
      </c>
      <c r="Z142" s="33" t="str">
        <f>IF(ISERROR(VLOOKUP(N142,N$94:N141,1,FALSE)),"","o")</f>
        <v/>
      </c>
      <c r="AA142" s="33" t="str">
        <f>IF(ISERROR(VLOOKUP(N142,N143:PS$158,1,FALSE)),"","o")</f>
        <v/>
      </c>
      <c r="AB142" s="33" t="str">
        <f t="shared" si="10"/>
        <v/>
      </c>
      <c r="AE142" s="32" t="str">
        <f t="shared" si="20"/>
        <v/>
      </c>
      <c r="AF142" s="28" t="str">
        <f t="shared" si="21"/>
        <v/>
      </c>
      <c r="AG142" s="28" t="str">
        <f t="shared" si="22"/>
        <v/>
      </c>
      <c r="AH142" s="34" t="str">
        <f t="shared" si="24"/>
        <v xml:space="preserve">Maïs : </v>
      </c>
    </row>
    <row r="143" spans="1:34" x14ac:dyDescent="0.25">
      <c r="A143" s="48" t="str">
        <f t="shared" si="23"/>
        <v>Betteraves :</v>
      </c>
      <c r="B143" s="53"/>
      <c r="C143" s="48"/>
      <c r="D143" s="50"/>
      <c r="E143" s="48"/>
      <c r="F143" s="50"/>
      <c r="G143" s="50"/>
      <c r="H143" s="50"/>
      <c r="I143" s="50"/>
      <c r="J143" s="50"/>
      <c r="K143" s="48"/>
      <c r="L143" s="50"/>
      <c r="M143" s="51"/>
      <c r="N143" s="50"/>
      <c r="S143" s="33" t="str">
        <f>IF(ISERROR(VLOOKUP(D143,$D$11:D142,1,FALSE)),"","o")</f>
        <v/>
      </c>
      <c r="T143" s="33" t="str">
        <f>IF(ISERROR(VLOOKUP(D143,D144:$D$159,1,FALSE)),"","o")</f>
        <v/>
      </c>
      <c r="U143" s="33" t="str">
        <f t="shared" si="9"/>
        <v/>
      </c>
      <c r="V143" s="33" t="str">
        <f>IF(ISERROR(VLOOKUP(L143,L$94:L142,1,FALSE)),"","o")</f>
        <v/>
      </c>
      <c r="W143" s="33" t="str">
        <f>IF(ISERROR(VLOOKUP(L143,L144:L$159,1,FALSE)),"","o")</f>
        <v/>
      </c>
      <c r="X143" s="33" t="str">
        <f t="shared" si="14"/>
        <v/>
      </c>
      <c r="Z143" s="33" t="str">
        <f>IF(ISERROR(VLOOKUP(N143,N$94:N142,1,FALSE)),"","o")</f>
        <v/>
      </c>
      <c r="AA143" s="33" t="str">
        <f>IF(ISERROR(VLOOKUP(N143,N144:PS$158,1,FALSE)),"","o")</f>
        <v/>
      </c>
      <c r="AB143" s="33" t="str">
        <f t="shared" si="10"/>
        <v/>
      </c>
      <c r="AE143" s="32" t="str">
        <f t="shared" si="20"/>
        <v/>
      </c>
      <c r="AF143" s="28" t="str">
        <f t="shared" si="21"/>
        <v/>
      </c>
      <c r="AG143" s="28" t="str">
        <f t="shared" si="22"/>
        <v/>
      </c>
      <c r="AH143" s="34" t="str">
        <f t="shared" si="24"/>
        <v xml:space="preserve">Betteraves : </v>
      </c>
    </row>
    <row r="144" spans="1:34" x14ac:dyDescent="0.25">
      <c r="A144" s="48" t="str">
        <f t="shared" si="23"/>
        <v/>
      </c>
      <c r="B144" s="53"/>
      <c r="C144" s="48"/>
      <c r="D144" s="50"/>
      <c r="E144" s="48"/>
      <c r="F144" s="50"/>
      <c r="G144" s="50"/>
      <c r="H144" s="50"/>
      <c r="I144" s="50"/>
      <c r="J144" s="50"/>
      <c r="K144" s="48"/>
      <c r="L144" s="50"/>
      <c r="M144" s="51"/>
      <c r="N144" s="50"/>
      <c r="S144" s="33" t="str">
        <f>IF(ISERROR(VLOOKUP(D144,$D$11:D143,1,FALSE)),"","o")</f>
        <v/>
      </c>
      <c r="T144" s="33" t="str">
        <f>IF(ISERROR(VLOOKUP(D144,D145:$D$159,1,FALSE)),"","o")</f>
        <v/>
      </c>
      <c r="U144" s="33" t="str">
        <f t="shared" si="9"/>
        <v/>
      </c>
      <c r="V144" s="33" t="str">
        <f>IF(ISERROR(VLOOKUP(L144,L$94:L143,1,FALSE)),"","o")</f>
        <v/>
      </c>
      <c r="W144" s="33" t="str">
        <f>IF(ISERROR(VLOOKUP(L144,L145:L$159,1,FALSE)),"","o")</f>
        <v/>
      </c>
      <c r="X144" s="33" t="str">
        <f t="shared" si="14"/>
        <v/>
      </c>
      <c r="Z144" s="33" t="str">
        <f>IF(ISERROR(VLOOKUP(N144,N$94:N143,1,FALSE)),"","o")</f>
        <v/>
      </c>
      <c r="AA144" s="33" t="str">
        <f>IF(ISERROR(VLOOKUP(N144,N145:PS$158,1,FALSE)),"","o")</f>
        <v/>
      </c>
      <c r="AB144" s="33" t="str">
        <f t="shared" si="10"/>
        <v/>
      </c>
      <c r="AE144" s="32" t="str">
        <f t="shared" si="20"/>
        <v/>
      </c>
      <c r="AF144" s="28" t="str">
        <f t="shared" si="21"/>
        <v/>
      </c>
      <c r="AG144" s="28" t="str">
        <f t="shared" si="22"/>
        <v/>
      </c>
      <c r="AH144" s="34" t="str">
        <f t="shared" si="24"/>
        <v xml:space="preserve"> </v>
      </c>
    </row>
    <row r="145" spans="1:34" x14ac:dyDescent="0.25">
      <c r="A145" s="48" t="str">
        <f t="shared" si="23"/>
        <v/>
      </c>
      <c r="B145" s="53"/>
      <c r="C145" s="48"/>
      <c r="D145" s="50"/>
      <c r="E145" s="48"/>
      <c r="F145" s="50"/>
      <c r="G145" s="50"/>
      <c r="H145" s="50"/>
      <c r="I145" s="50"/>
      <c r="J145" s="50"/>
      <c r="K145" s="48"/>
      <c r="L145" s="50"/>
      <c r="M145" s="51"/>
      <c r="N145" s="50"/>
      <c r="S145" s="33" t="str">
        <f>IF(ISERROR(VLOOKUP(D145,$D$11:D144,1,FALSE)),"","o")</f>
        <v/>
      </c>
      <c r="T145" s="33" t="str">
        <f>IF(ISERROR(VLOOKUP(D145,D146:$D$159,1,FALSE)),"","o")</f>
        <v/>
      </c>
      <c r="U145" s="33" t="str">
        <f t="shared" si="9"/>
        <v/>
      </c>
      <c r="V145" s="33" t="str">
        <f>IF(ISERROR(VLOOKUP(L145,L$94:L144,1,FALSE)),"","o")</f>
        <v/>
      </c>
      <c r="W145" s="33" t="str">
        <f>IF(ISERROR(VLOOKUP(L145,L146:L$159,1,FALSE)),"","o")</f>
        <v/>
      </c>
      <c r="X145" s="33" t="str">
        <f t="shared" si="14"/>
        <v/>
      </c>
      <c r="Z145" s="33" t="str">
        <f>IF(ISERROR(VLOOKUP(N145,N$94:N144,1,FALSE)),"","o")</f>
        <v/>
      </c>
      <c r="AA145" s="33" t="str">
        <f>IF(ISERROR(VLOOKUP(N145,N146:PS$158,1,FALSE)),"","o")</f>
        <v/>
      </c>
      <c r="AB145" s="33" t="str">
        <f t="shared" si="10"/>
        <v/>
      </c>
      <c r="AE145" s="32" t="str">
        <f t="shared" si="20"/>
        <v/>
      </c>
      <c r="AF145" s="28" t="str">
        <f t="shared" si="21"/>
        <v/>
      </c>
      <c r="AG145" s="28" t="str">
        <f t="shared" si="22"/>
        <v/>
      </c>
      <c r="AH145" s="34" t="str">
        <f t="shared" si="24"/>
        <v xml:space="preserve"> </v>
      </c>
    </row>
    <row r="146" spans="1:34" x14ac:dyDescent="0.25">
      <c r="A146" s="48" t="str">
        <f t="shared" si="23"/>
        <v/>
      </c>
      <c r="B146" s="53"/>
      <c r="C146" s="48"/>
      <c r="D146" s="50"/>
      <c r="E146" s="48"/>
      <c r="F146" s="50"/>
      <c r="G146" s="50"/>
      <c r="H146" s="50"/>
      <c r="I146" s="50"/>
      <c r="J146" s="50"/>
      <c r="K146" s="48"/>
      <c r="L146" s="50"/>
      <c r="M146" s="51"/>
      <c r="N146" s="50"/>
      <c r="S146" s="33" t="str">
        <f>IF(ISERROR(VLOOKUP(D146,$D$11:D145,1,FALSE)),"","o")</f>
        <v/>
      </c>
      <c r="T146" s="33" t="str">
        <f>IF(ISERROR(VLOOKUP(D146,D147:$D$159,1,FALSE)),"","o")</f>
        <v/>
      </c>
      <c r="U146" s="33" t="str">
        <f t="shared" si="9"/>
        <v/>
      </c>
      <c r="V146" s="33" t="str">
        <f>IF(ISERROR(VLOOKUP(L146,L$94:L145,1,FALSE)),"","o")</f>
        <v/>
      </c>
      <c r="W146" s="33" t="str">
        <f>IF(ISERROR(VLOOKUP(L146,L147:L$159,1,FALSE)),"","o")</f>
        <v/>
      </c>
      <c r="X146" s="33" t="str">
        <f t="shared" si="14"/>
        <v/>
      </c>
      <c r="Z146" s="33" t="str">
        <f>IF(ISERROR(VLOOKUP(N146,N$94:N145,1,FALSE)),"","o")</f>
        <v/>
      </c>
      <c r="AA146" s="33" t="str">
        <f>IF(ISERROR(VLOOKUP(N146,N147:PS$158,1,FALSE)),"","o")</f>
        <v/>
      </c>
      <c r="AB146" s="33" t="str">
        <f t="shared" si="10"/>
        <v/>
      </c>
      <c r="AE146" s="32" t="str">
        <f t="shared" si="20"/>
        <v/>
      </c>
      <c r="AF146" s="28" t="str">
        <f t="shared" si="21"/>
        <v/>
      </c>
      <c r="AG146" s="28" t="str">
        <f t="shared" si="22"/>
        <v/>
      </c>
      <c r="AH146" s="34" t="str">
        <f t="shared" si="24"/>
        <v xml:space="preserve"> </v>
      </c>
    </row>
    <row r="147" spans="1:34" x14ac:dyDescent="0.25">
      <c r="A147" s="47" t="s">
        <v>195</v>
      </c>
      <c r="B147" s="48"/>
      <c r="C147" s="48"/>
      <c r="D147" s="51"/>
      <c r="E147" s="48"/>
      <c r="F147" s="48"/>
      <c r="G147" s="48"/>
      <c r="H147" s="48"/>
      <c r="I147" s="48"/>
      <c r="J147" s="48"/>
      <c r="K147" s="48"/>
      <c r="L147" s="51"/>
      <c r="M147" s="51"/>
      <c r="N147" s="51"/>
      <c r="S147" s="33" t="str">
        <f>IF(ISERROR(VLOOKUP(D147,$D$11:D146,1,FALSE)),"","o")</f>
        <v/>
      </c>
      <c r="T147" s="33" t="str">
        <f>IF(ISERROR(VLOOKUP(D147,D148:$D$159,1,FALSE)),"","o")</f>
        <v/>
      </c>
      <c r="U147" s="33" t="str">
        <f t="shared" si="9"/>
        <v/>
      </c>
      <c r="V147" s="33" t="str">
        <f>IF(ISERROR(VLOOKUP(L147,L$94:L146,1,FALSE)),"","o")</f>
        <v/>
      </c>
      <c r="W147" s="33" t="str">
        <f>IF(ISERROR(VLOOKUP(L147,L148:L$159,1,FALSE)),"","o")</f>
        <v/>
      </c>
      <c r="X147" s="33" t="str">
        <f t="shared" si="14"/>
        <v/>
      </c>
      <c r="Z147" s="33" t="str">
        <f>IF(ISERROR(VLOOKUP(N147,N$94:N146,1,FALSE)),"","o")</f>
        <v/>
      </c>
      <c r="AA147" s="33" t="str">
        <f>IF(ISERROR(VLOOKUP(N147,N148:PS$158,1,FALSE)),"","o")</f>
        <v/>
      </c>
      <c r="AB147" s="33" t="str">
        <f t="shared" si="10"/>
        <v/>
      </c>
      <c r="AE147" s="32" t="str">
        <f t="shared" si="20"/>
        <v/>
      </c>
      <c r="AF147" s="28" t="str">
        <f t="shared" si="21"/>
        <v/>
      </c>
      <c r="AG147" s="28" t="str">
        <f t="shared" si="22"/>
        <v/>
      </c>
      <c r="AH147" s="34"/>
    </row>
    <row r="148" spans="1:34" x14ac:dyDescent="0.25">
      <c r="A148" s="48" t="str">
        <f t="shared" ref="A148:A158" si="25">IF(A118="","",A118)</f>
        <v>Organisation du travail :</v>
      </c>
      <c r="B148" s="53"/>
      <c r="C148" s="48"/>
      <c r="D148" s="50"/>
      <c r="E148" s="48"/>
      <c r="F148" s="50"/>
      <c r="G148" s="50"/>
      <c r="H148" s="50"/>
      <c r="I148" s="50"/>
      <c r="J148" s="50"/>
      <c r="K148" s="48"/>
      <c r="L148" s="50"/>
      <c r="M148" s="51"/>
      <c r="N148" s="50"/>
      <c r="S148" s="33" t="str">
        <f>IF(ISERROR(VLOOKUP(D148,$D$11:D147,1,FALSE)),"","o")</f>
        <v/>
      </c>
      <c r="T148" s="33" t="str">
        <f>IF(ISERROR(VLOOKUP(D148,D149:$D$159,1,FALSE)),"","o")</f>
        <v/>
      </c>
      <c r="U148" s="33" t="str">
        <f t="shared" si="9"/>
        <v/>
      </c>
      <c r="V148" s="33" t="str">
        <f>IF(ISERROR(VLOOKUP(L148,L$94:L147,1,FALSE)),"","o")</f>
        <v/>
      </c>
      <c r="W148" s="33" t="str">
        <f>IF(ISERROR(VLOOKUP(L148,L149:L$159,1,FALSE)),"","o")</f>
        <v/>
      </c>
      <c r="X148" s="33" t="str">
        <f t="shared" si="14"/>
        <v/>
      </c>
      <c r="Z148" s="33" t="str">
        <f>IF(ISERROR(VLOOKUP(N148,N$94:N147,1,FALSE)),"","o")</f>
        <v/>
      </c>
      <c r="AA148" s="33" t="str">
        <f>IF(ISERROR(VLOOKUP(N148,N149:PS$158,1,FALSE)),"","o")</f>
        <v/>
      </c>
      <c r="AB148" s="33" t="str">
        <f t="shared" si="10"/>
        <v/>
      </c>
      <c r="AE148" s="32" t="str">
        <f t="shared" si="20"/>
        <v/>
      </c>
      <c r="AF148" s="28" t="str">
        <f t="shared" si="21"/>
        <v/>
      </c>
      <c r="AG148" s="28" t="str">
        <f t="shared" si="22"/>
        <v/>
      </c>
      <c r="AH148" s="34" t="str">
        <f t="shared" ref="AH148:AH158" si="26">CONCATENATE(A148," ",B148)</f>
        <v xml:space="preserve">Organisation du travail : </v>
      </c>
    </row>
    <row r="149" spans="1:34" x14ac:dyDescent="0.25">
      <c r="A149" s="48" t="str">
        <f t="shared" si="25"/>
        <v>Conduite de personnel :</v>
      </c>
      <c r="B149" s="53"/>
      <c r="C149" s="48"/>
      <c r="D149" s="50"/>
      <c r="E149" s="48"/>
      <c r="F149" s="50"/>
      <c r="G149" s="50"/>
      <c r="H149" s="50"/>
      <c r="I149" s="50"/>
      <c r="J149" s="50"/>
      <c r="K149" s="48"/>
      <c r="L149" s="50"/>
      <c r="M149" s="51"/>
      <c r="N149" s="50"/>
      <c r="S149" s="33" t="str">
        <f>IF(ISERROR(VLOOKUP(D149,$D$11:D148,1,FALSE)),"","o")</f>
        <v/>
      </c>
      <c r="T149" s="33" t="str">
        <f>IF(ISERROR(VLOOKUP(D149,D150:$D$159,1,FALSE)),"","o")</f>
        <v/>
      </c>
      <c r="U149" s="33" t="str">
        <f t="shared" si="9"/>
        <v/>
      </c>
      <c r="V149" s="33" t="str">
        <f>IF(ISERROR(VLOOKUP(L149,L$94:L148,1,FALSE)),"","o")</f>
        <v/>
      </c>
      <c r="W149" s="33" t="str">
        <f>IF(ISERROR(VLOOKUP(L149,L150:L$159,1,FALSE)),"","o")</f>
        <v/>
      </c>
      <c r="X149" s="33" t="str">
        <f t="shared" si="14"/>
        <v/>
      </c>
      <c r="Z149" s="33" t="str">
        <f>IF(ISERROR(VLOOKUP(N149,N$94:N148,1,FALSE)),"","o")</f>
        <v/>
      </c>
      <c r="AA149" s="33" t="str">
        <f>IF(ISERROR(VLOOKUP(N149,N150:PS$158,1,FALSE)),"","o")</f>
        <v/>
      </c>
      <c r="AB149" s="33" t="str">
        <f t="shared" si="10"/>
        <v/>
      </c>
      <c r="AE149" s="32" t="str">
        <f t="shared" si="20"/>
        <v/>
      </c>
      <c r="AF149" s="28" t="str">
        <f t="shared" si="21"/>
        <v/>
      </c>
      <c r="AG149" s="28" t="str">
        <f t="shared" si="22"/>
        <v/>
      </c>
      <c r="AH149" s="34" t="str">
        <f t="shared" si="26"/>
        <v xml:space="preserve">Conduite de personnel : </v>
      </c>
    </row>
    <row r="150" spans="1:34" x14ac:dyDescent="0.25">
      <c r="A150" s="48" t="str">
        <f t="shared" si="25"/>
        <v>Tenue des comptes :</v>
      </c>
      <c r="B150" s="53"/>
      <c r="C150" s="48"/>
      <c r="D150" s="50"/>
      <c r="E150" s="48"/>
      <c r="F150" s="50"/>
      <c r="G150" s="50"/>
      <c r="H150" s="50"/>
      <c r="I150" s="50"/>
      <c r="J150" s="50"/>
      <c r="K150" s="48"/>
      <c r="L150" s="50"/>
      <c r="M150" s="51"/>
      <c r="N150" s="50"/>
      <c r="S150" s="33" t="str">
        <f>IF(ISERROR(VLOOKUP(D150,$D$11:D149,1,FALSE)),"","o")</f>
        <v/>
      </c>
      <c r="T150" s="33" t="str">
        <f>IF(ISERROR(VLOOKUP(D150,D151:$D$159,1,FALSE)),"","o")</f>
        <v/>
      </c>
      <c r="U150" s="33" t="str">
        <f t="shared" si="9"/>
        <v/>
      </c>
      <c r="V150" s="33" t="str">
        <f>IF(ISERROR(VLOOKUP(L150,L$94:L149,1,FALSE)),"","o")</f>
        <v/>
      </c>
      <c r="W150" s="33" t="str">
        <f>IF(ISERROR(VLOOKUP(L150,L151:L$159,1,FALSE)),"","o")</f>
        <v/>
      </c>
      <c r="X150" s="33" t="str">
        <f t="shared" si="14"/>
        <v/>
      </c>
      <c r="Z150" s="33" t="str">
        <f>IF(ISERROR(VLOOKUP(N150,N$94:N149,1,FALSE)),"","o")</f>
        <v/>
      </c>
      <c r="AA150" s="33" t="str">
        <f>IF(ISERROR(VLOOKUP(N150,N151:PS$158,1,FALSE)),"","o")</f>
        <v/>
      </c>
      <c r="AB150" s="33" t="str">
        <f t="shared" si="10"/>
        <v/>
      </c>
      <c r="AE150" s="32" t="str">
        <f t="shared" si="20"/>
        <v/>
      </c>
      <c r="AF150" s="28" t="str">
        <f t="shared" si="21"/>
        <v/>
      </c>
      <c r="AG150" s="28" t="str">
        <f t="shared" si="22"/>
        <v/>
      </c>
      <c r="AH150" s="34" t="str">
        <f t="shared" si="26"/>
        <v xml:space="preserve">Tenue des comptes : </v>
      </c>
    </row>
    <row r="151" spans="1:34" x14ac:dyDescent="0.25">
      <c r="A151" s="48" t="str">
        <f t="shared" si="25"/>
        <v>Analyse de la comptabilité :</v>
      </c>
      <c r="B151" s="53"/>
      <c r="C151" s="48"/>
      <c r="D151" s="50"/>
      <c r="E151" s="48"/>
      <c r="F151" s="50"/>
      <c r="G151" s="50"/>
      <c r="H151" s="50"/>
      <c r="I151" s="50"/>
      <c r="J151" s="50"/>
      <c r="K151" s="48"/>
      <c r="L151" s="50"/>
      <c r="M151" s="51"/>
      <c r="N151" s="50"/>
      <c r="S151" s="33" t="str">
        <f>IF(ISERROR(VLOOKUP(D151,$D$11:D150,1,FALSE)),"","o")</f>
        <v/>
      </c>
      <c r="T151" s="33" t="str">
        <f>IF(ISERROR(VLOOKUP(D151,D152:$D$159,1,FALSE)),"","o")</f>
        <v/>
      </c>
      <c r="U151" s="33" t="str">
        <f t="shared" si="9"/>
        <v/>
      </c>
      <c r="V151" s="33" t="str">
        <f>IF(ISERROR(VLOOKUP(L151,L$94:L150,1,FALSE)),"","o")</f>
        <v/>
      </c>
      <c r="W151" s="33" t="str">
        <f>IF(ISERROR(VLOOKUP(L151,L152:L$159,1,FALSE)),"","o")</f>
        <v/>
      </c>
      <c r="X151" s="33" t="str">
        <f t="shared" si="14"/>
        <v/>
      </c>
      <c r="Z151" s="33" t="str">
        <f>IF(ISERROR(VLOOKUP(N151,N$94:N150,1,FALSE)),"","o")</f>
        <v/>
      </c>
      <c r="AA151" s="33" t="str">
        <f>IF(ISERROR(VLOOKUP(N151,N152:PS$158,1,FALSE)),"","o")</f>
        <v/>
      </c>
      <c r="AB151" s="33" t="str">
        <f t="shared" si="10"/>
        <v/>
      </c>
      <c r="AE151" s="32" t="str">
        <f t="shared" si="20"/>
        <v/>
      </c>
      <c r="AF151" s="28" t="str">
        <f t="shared" si="21"/>
        <v/>
      </c>
      <c r="AG151" s="28" t="str">
        <f t="shared" si="22"/>
        <v/>
      </c>
      <c r="AH151" s="34" t="str">
        <f t="shared" si="26"/>
        <v xml:space="preserve">Analyse de la comptabilité : </v>
      </c>
    </row>
    <row r="152" spans="1:34" x14ac:dyDescent="0.25">
      <c r="A152" s="48" t="str">
        <f t="shared" si="25"/>
        <v>Entretien du parc machines :</v>
      </c>
      <c r="B152" s="53"/>
      <c r="C152" s="48"/>
      <c r="D152" s="50"/>
      <c r="E152" s="48"/>
      <c r="F152" s="50"/>
      <c r="G152" s="50"/>
      <c r="H152" s="50"/>
      <c r="I152" s="50"/>
      <c r="J152" s="50"/>
      <c r="K152" s="48"/>
      <c r="L152" s="50"/>
      <c r="M152" s="51"/>
      <c r="N152" s="50"/>
      <c r="S152" s="33" t="str">
        <f>IF(ISERROR(VLOOKUP(D152,$D$11:D151,1,FALSE)),"","o")</f>
        <v/>
      </c>
      <c r="T152" s="33" t="str">
        <f>IF(ISERROR(VLOOKUP(D152,D153:$D$159,1,FALSE)),"","o")</f>
        <v/>
      </c>
      <c r="U152" s="33" t="str">
        <f t="shared" si="9"/>
        <v/>
      </c>
      <c r="V152" s="33" t="str">
        <f>IF(ISERROR(VLOOKUP(L152,L$94:L151,1,FALSE)),"","o")</f>
        <v/>
      </c>
      <c r="W152" s="33" t="str">
        <f>IF(ISERROR(VLOOKUP(L152,L153:L$159,1,FALSE)),"","o")</f>
        <v/>
      </c>
      <c r="X152" s="33" t="str">
        <f t="shared" si="14"/>
        <v/>
      </c>
      <c r="Z152" s="33" t="str">
        <f>IF(ISERROR(VLOOKUP(N152,N$94:N151,1,FALSE)),"","o")</f>
        <v/>
      </c>
      <c r="AA152" s="33" t="str">
        <f>IF(ISERROR(VLOOKUP(N152,N153:PS$158,1,FALSE)),"","o")</f>
        <v/>
      </c>
      <c r="AB152" s="33" t="str">
        <f t="shared" si="10"/>
        <v/>
      </c>
      <c r="AE152" s="32" t="str">
        <f t="shared" si="20"/>
        <v/>
      </c>
      <c r="AF152" s="28" t="str">
        <f t="shared" si="21"/>
        <v/>
      </c>
      <c r="AG152" s="28" t="str">
        <f t="shared" si="22"/>
        <v/>
      </c>
      <c r="AH152" s="34" t="str">
        <f t="shared" si="26"/>
        <v xml:space="preserve">Entretien du parc machines : </v>
      </c>
    </row>
    <row r="153" spans="1:34" x14ac:dyDescent="0.25">
      <c r="A153" s="48" t="str">
        <f t="shared" si="25"/>
        <v>Entretien des bâtiments :</v>
      </c>
      <c r="B153" s="53"/>
      <c r="C153" s="48"/>
      <c r="D153" s="50"/>
      <c r="E153" s="48"/>
      <c r="F153" s="50"/>
      <c r="G153" s="50"/>
      <c r="H153" s="50"/>
      <c r="I153" s="50"/>
      <c r="J153" s="50"/>
      <c r="K153" s="48"/>
      <c r="L153" s="50"/>
      <c r="M153" s="51"/>
      <c r="N153" s="50"/>
      <c r="S153" s="33" t="str">
        <f>IF(ISERROR(VLOOKUP(D153,$D$11:D152,1,FALSE)),"","o")</f>
        <v/>
      </c>
      <c r="T153" s="33" t="str">
        <f>IF(ISERROR(VLOOKUP(D153,D154:$D$159,1,FALSE)),"","o")</f>
        <v/>
      </c>
      <c r="U153" s="33" t="str">
        <f t="shared" si="9"/>
        <v/>
      </c>
      <c r="V153" s="33" t="str">
        <f>IF(ISERROR(VLOOKUP(L153,L$94:L152,1,FALSE)),"","o")</f>
        <v/>
      </c>
      <c r="W153" s="33" t="str">
        <f>IF(ISERROR(VLOOKUP(L153,L154:L$159,1,FALSE)),"","o")</f>
        <v/>
      </c>
      <c r="X153" s="33" t="str">
        <f t="shared" si="14"/>
        <v/>
      </c>
      <c r="Z153" s="33" t="str">
        <f>IF(ISERROR(VLOOKUP(N153,N$94:N152,1,FALSE)),"","o")</f>
        <v/>
      </c>
      <c r="AA153" s="33" t="str">
        <f>IF(ISERROR(VLOOKUP(N153,N154:PS$158,1,FALSE)),"","o")</f>
        <v/>
      </c>
      <c r="AB153" s="33" t="str">
        <f t="shared" si="10"/>
        <v/>
      </c>
      <c r="AE153" s="32" t="str">
        <f t="shared" si="20"/>
        <v/>
      </c>
      <c r="AF153" s="28" t="str">
        <f t="shared" si="21"/>
        <v/>
      </c>
      <c r="AG153" s="28" t="str">
        <f t="shared" si="22"/>
        <v/>
      </c>
      <c r="AH153" s="34" t="str">
        <f t="shared" si="26"/>
        <v xml:space="preserve">Entretien des bâtiments : </v>
      </c>
    </row>
    <row r="154" spans="1:34" x14ac:dyDescent="0.25">
      <c r="A154" s="48" t="str">
        <f t="shared" si="25"/>
        <v>Conduite de négociations :</v>
      </c>
      <c r="B154" s="53"/>
      <c r="C154" s="48"/>
      <c r="D154" s="50"/>
      <c r="E154" s="48"/>
      <c r="F154" s="50"/>
      <c r="G154" s="50"/>
      <c r="H154" s="50"/>
      <c r="I154" s="50"/>
      <c r="J154" s="50"/>
      <c r="K154" s="48"/>
      <c r="L154" s="50"/>
      <c r="M154" s="51"/>
      <c r="N154" s="50"/>
      <c r="S154" s="33" t="str">
        <f>IF(ISERROR(VLOOKUP(D154,$D$11:D153,1,FALSE)),"","o")</f>
        <v/>
      </c>
      <c r="T154" s="33" t="str">
        <f>IF(ISERROR(VLOOKUP(D154,D155:$D$159,1,FALSE)),"","o")</f>
        <v/>
      </c>
      <c r="U154" s="33" t="str">
        <f t="shared" si="9"/>
        <v/>
      </c>
      <c r="V154" s="33" t="str">
        <f>IF(ISERROR(VLOOKUP(L154,L$94:L153,1,FALSE)),"","o")</f>
        <v/>
      </c>
      <c r="W154" s="33" t="str">
        <f>IF(ISERROR(VLOOKUP(L154,L155:L$159,1,FALSE)),"","o")</f>
        <v/>
      </c>
      <c r="X154" s="33" t="str">
        <f t="shared" si="14"/>
        <v/>
      </c>
      <c r="Z154" s="33" t="str">
        <f>IF(ISERROR(VLOOKUP(N154,N$94:N153,1,FALSE)),"","o")</f>
        <v/>
      </c>
      <c r="AA154" s="33" t="str">
        <f>IF(ISERROR(VLOOKUP(N154,N155:PS$158,1,FALSE)),"","o")</f>
        <v/>
      </c>
      <c r="AB154" s="33" t="str">
        <f t="shared" si="10"/>
        <v/>
      </c>
      <c r="AE154" s="32" t="str">
        <f t="shared" si="20"/>
        <v/>
      </c>
      <c r="AF154" s="28" t="str">
        <f t="shared" si="21"/>
        <v/>
      </c>
      <c r="AG154" s="28" t="str">
        <f t="shared" si="22"/>
        <v/>
      </c>
      <c r="AH154" s="34" t="str">
        <f t="shared" si="26"/>
        <v xml:space="preserve">Conduite de négociations : </v>
      </c>
    </row>
    <row r="155" spans="1:34" x14ac:dyDescent="0.25">
      <c r="A155" s="48" t="str">
        <f t="shared" si="25"/>
        <v>Acquisition de nouv. clients :</v>
      </c>
      <c r="B155" s="53"/>
      <c r="C155" s="48"/>
      <c r="D155" s="50"/>
      <c r="E155" s="48"/>
      <c r="F155" s="50"/>
      <c r="G155" s="50"/>
      <c r="H155" s="50"/>
      <c r="I155" s="50"/>
      <c r="J155" s="50"/>
      <c r="K155" s="48"/>
      <c r="L155" s="50"/>
      <c r="M155" s="51"/>
      <c r="N155" s="50"/>
      <c r="S155" s="33" t="str">
        <f>IF(ISERROR(VLOOKUP(D155,$D$11:D154,1,FALSE)),"","o")</f>
        <v/>
      </c>
      <c r="T155" s="33" t="str">
        <f>IF(ISERROR(VLOOKUP(D155,D156:$D$159,1,FALSE)),"","o")</f>
        <v/>
      </c>
      <c r="U155" s="33" t="str">
        <f t="shared" si="9"/>
        <v/>
      </c>
      <c r="V155" s="33" t="str">
        <f>IF(ISERROR(VLOOKUP(L155,L$94:L154,1,FALSE)),"","o")</f>
        <v/>
      </c>
      <c r="W155" s="33" t="str">
        <f>IF(ISERROR(VLOOKUP(L155,L156:L$159,1,FALSE)),"","o")</f>
        <v/>
      </c>
      <c r="X155" s="33" t="str">
        <f t="shared" si="14"/>
        <v/>
      </c>
      <c r="Z155" s="33" t="str">
        <f>IF(ISERROR(VLOOKUP(N155,N$94:N154,1,FALSE)),"","o")</f>
        <v/>
      </c>
      <c r="AA155" s="33" t="str">
        <f>IF(ISERROR(VLOOKUP(N155,N156:PS$158,1,FALSE)),"","o")</f>
        <v/>
      </c>
      <c r="AB155" s="33" t="str">
        <f t="shared" si="10"/>
        <v/>
      </c>
      <c r="AE155" s="32" t="str">
        <f t="shared" si="20"/>
        <v/>
      </c>
      <c r="AF155" s="28" t="str">
        <f t="shared" si="21"/>
        <v/>
      </c>
      <c r="AG155" s="28" t="str">
        <f t="shared" si="22"/>
        <v/>
      </c>
      <c r="AH155" s="34" t="str">
        <f t="shared" si="26"/>
        <v xml:space="preserve">Acquisition de nouv. clients : </v>
      </c>
    </row>
    <row r="156" spans="1:34" x14ac:dyDescent="0.25">
      <c r="A156" s="48" t="str">
        <f t="shared" si="25"/>
        <v/>
      </c>
      <c r="B156" s="53"/>
      <c r="C156" s="48"/>
      <c r="D156" s="50"/>
      <c r="E156" s="48"/>
      <c r="F156" s="50"/>
      <c r="G156" s="50"/>
      <c r="H156" s="50"/>
      <c r="I156" s="50"/>
      <c r="J156" s="50"/>
      <c r="K156" s="48"/>
      <c r="L156" s="50"/>
      <c r="M156" s="51"/>
      <c r="N156" s="50"/>
      <c r="S156" s="33" t="str">
        <f>IF(ISERROR(VLOOKUP(D156,$D$11:D155,1,FALSE)),"","o")</f>
        <v/>
      </c>
      <c r="T156" s="33" t="str">
        <f>IF(ISERROR(VLOOKUP(D156,D157:$D$159,1,FALSE)),"","o")</f>
        <v/>
      </c>
      <c r="U156" s="33" t="str">
        <f t="shared" si="9"/>
        <v/>
      </c>
      <c r="V156" s="33" t="str">
        <f>IF(ISERROR(VLOOKUP(L156,L$94:L155,1,FALSE)),"","o")</f>
        <v/>
      </c>
      <c r="W156" s="33" t="str">
        <f>IF(ISERROR(VLOOKUP(L156,L157:L$159,1,FALSE)),"","o")</f>
        <v/>
      </c>
      <c r="X156" s="33" t="str">
        <f t="shared" si="14"/>
        <v/>
      </c>
      <c r="Z156" s="33" t="str">
        <f>IF(ISERROR(VLOOKUP(N156,N$94:N155,1,FALSE)),"","o")</f>
        <v/>
      </c>
      <c r="AA156" s="33" t="str">
        <f>IF(ISERROR(VLOOKUP(N156,N157:PS$158,1,FALSE)),"","o")</f>
        <v/>
      </c>
      <c r="AB156" s="33" t="str">
        <f t="shared" si="10"/>
        <v/>
      </c>
      <c r="AE156" s="32" t="str">
        <f t="shared" si="20"/>
        <v/>
      </c>
      <c r="AF156" s="28" t="str">
        <f t="shared" si="21"/>
        <v/>
      </c>
      <c r="AG156" s="28" t="str">
        <f t="shared" si="22"/>
        <v/>
      </c>
      <c r="AH156" s="34" t="str">
        <f t="shared" si="26"/>
        <v xml:space="preserve"> </v>
      </c>
    </row>
    <row r="157" spans="1:34" x14ac:dyDescent="0.25">
      <c r="A157" s="48" t="str">
        <f t="shared" si="25"/>
        <v/>
      </c>
      <c r="B157" s="53"/>
      <c r="C157" s="48"/>
      <c r="D157" s="50"/>
      <c r="E157" s="48"/>
      <c r="F157" s="50"/>
      <c r="G157" s="50"/>
      <c r="H157" s="50"/>
      <c r="I157" s="50"/>
      <c r="J157" s="50"/>
      <c r="K157" s="48"/>
      <c r="L157" s="50"/>
      <c r="M157" s="51"/>
      <c r="N157" s="50"/>
      <c r="S157" s="33" t="str">
        <f>IF(ISERROR(VLOOKUP(D157,$D$11:D156,1,FALSE)),"","o")</f>
        <v/>
      </c>
      <c r="T157" s="33" t="str">
        <f>IF(ISERROR(VLOOKUP(D157,D158:$D$159,1,FALSE)),"","o")</f>
        <v/>
      </c>
      <c r="U157" s="33" t="str">
        <f t="shared" si="9"/>
        <v/>
      </c>
      <c r="V157" s="33" t="str">
        <f>IF(ISERROR(VLOOKUP(L157,L$94:L156,1,FALSE)),"","o")</f>
        <v/>
      </c>
      <c r="W157" s="33" t="str">
        <f>IF(ISERROR(VLOOKUP(L157,L158:L$159,1,FALSE)),"","o")</f>
        <v/>
      </c>
      <c r="X157" s="33" t="str">
        <f t="shared" si="14"/>
        <v/>
      </c>
      <c r="Z157" s="33" t="str">
        <f>IF(ISERROR(VLOOKUP(N157,N$94:N156,1,FALSE)),"","o")</f>
        <v/>
      </c>
      <c r="AA157" s="33" t="str">
        <f>IF(ISERROR(VLOOKUP(N157,N158:PS$158,1,FALSE)),"","o")</f>
        <v/>
      </c>
      <c r="AB157" s="33" t="str">
        <f t="shared" si="10"/>
        <v/>
      </c>
      <c r="AE157" s="32" t="str">
        <f t="shared" si="20"/>
        <v/>
      </c>
      <c r="AF157" s="28" t="str">
        <f t="shared" si="21"/>
        <v/>
      </c>
      <c r="AG157" s="28" t="str">
        <f t="shared" si="22"/>
        <v/>
      </c>
      <c r="AH157" s="34" t="str">
        <f t="shared" si="26"/>
        <v xml:space="preserve"> </v>
      </c>
    </row>
    <row r="158" spans="1:34" x14ac:dyDescent="0.25">
      <c r="A158" s="48" t="str">
        <f t="shared" si="25"/>
        <v/>
      </c>
      <c r="B158" s="53"/>
      <c r="C158" s="48"/>
      <c r="D158" s="50"/>
      <c r="E158" s="48"/>
      <c r="F158" s="50"/>
      <c r="G158" s="50"/>
      <c r="H158" s="50"/>
      <c r="I158" s="50"/>
      <c r="J158" s="50"/>
      <c r="K158" s="48"/>
      <c r="L158" s="50"/>
      <c r="M158" s="51"/>
      <c r="N158" s="50"/>
      <c r="S158" s="33" t="str">
        <f>IF(ISERROR(VLOOKUP(D158,$D$11:D157,1,FALSE)),"","o")</f>
        <v/>
      </c>
      <c r="T158" s="33" t="str">
        <f>IF(ISERROR(VLOOKUP(D158,D159:$D$159,1,FALSE)),"","o")</f>
        <v/>
      </c>
      <c r="U158" s="33" t="str">
        <f t="shared" si="9"/>
        <v/>
      </c>
      <c r="V158" s="33" t="str">
        <f>IF(ISERROR(VLOOKUP(L158,L$94:L157,1,FALSE)),"","o")</f>
        <v/>
      </c>
      <c r="W158" s="33" t="str">
        <f>IF(ISERROR(VLOOKUP(L158,L159:L$159,1,FALSE)),"","o")</f>
        <v/>
      </c>
      <c r="X158" s="33" t="str">
        <f t="shared" si="14"/>
        <v/>
      </c>
      <c r="Z158" s="33" t="str">
        <f>IF(ISERROR(VLOOKUP(N158,N$94:N157,1,FALSE)),"","o")</f>
        <v/>
      </c>
      <c r="AA158" s="33" t="str">
        <f>IF(ISERROR(VLOOKUP(N158,N$158:PS159,1,FALSE)),"","o")</f>
        <v/>
      </c>
      <c r="AB158" s="33" t="str">
        <f t="shared" si="10"/>
        <v/>
      </c>
      <c r="AE158" s="32" t="str">
        <f t="shared" si="20"/>
        <v/>
      </c>
      <c r="AF158" s="28" t="str">
        <f t="shared" si="21"/>
        <v/>
      </c>
      <c r="AG158" s="28" t="str">
        <f t="shared" si="22"/>
        <v/>
      </c>
      <c r="AH158" s="34" t="str">
        <f t="shared" si="26"/>
        <v xml:space="preserve"> </v>
      </c>
    </row>
    <row r="159" spans="1:34" ht="6" customHeight="1" x14ac:dyDescent="0.25">
      <c r="A159" s="48"/>
      <c r="B159" s="48"/>
      <c r="C159" s="48"/>
      <c r="D159" s="51"/>
      <c r="E159" s="48"/>
      <c r="F159" s="48"/>
      <c r="G159" s="48"/>
      <c r="H159" s="48"/>
      <c r="I159" s="48"/>
      <c r="J159" s="48"/>
      <c r="K159" s="48"/>
      <c r="L159" s="51"/>
      <c r="M159" s="51"/>
      <c r="N159" s="51"/>
      <c r="S159" s="12" t="str">
        <f>IF(ISERROR(VLOOKUP(D159,$D$95:D158,1,FALSE)),"","o")</f>
        <v/>
      </c>
      <c r="T159" s="12" t="str">
        <f>IF(ISERROR(VLOOKUP(D159,#REF!,1,FALSE)),"","o")</f>
        <v/>
      </c>
      <c r="U159" s="12" t="str">
        <f t="shared" ref="U159" si="27">IF(OR(S159="o",T159="o"),"o","")</f>
        <v/>
      </c>
      <c r="V159" s="12" t="str">
        <f>IF(ISERROR(VLOOKUP(#REF!,L$95:L159,1,FALSE)),"","o")</f>
        <v/>
      </c>
      <c r="W159" s="12" t="str">
        <f>IF(ISERROR(VLOOKUP(#REF!,#REF!,1,FALSE)),"","o")</f>
        <v/>
      </c>
      <c r="X159" s="12" t="str">
        <f t="shared" si="14"/>
        <v/>
      </c>
      <c r="Z159" s="12" t="str">
        <f>IF(ISERROR(VLOOKUP(#REF!,N$95:N159,1,FALSE)),"","o")</f>
        <v/>
      </c>
      <c r="AA159" s="12" t="str">
        <f>IF(ISERROR(VLOOKUP(#REF!,#REF!,1,FALSE)),"","o")</f>
        <v/>
      </c>
      <c r="AB159" s="12" t="str">
        <f t="shared" ref="AB159" si="28">IF(OR(Z159="o",AA159="o"),"o","")</f>
        <v/>
      </c>
      <c r="AE159" s="13" t="str">
        <f t="shared" si="20"/>
        <v/>
      </c>
      <c r="AF159" s="10" t="str">
        <f t="shared" si="21"/>
        <v/>
      </c>
      <c r="AG159" s="10" t="str">
        <f t="shared" si="22"/>
        <v/>
      </c>
    </row>
  </sheetData>
  <sheetProtection sheet="1" objects="1" scenarios="1"/>
  <mergeCells count="113">
    <mergeCell ref="V91:X91"/>
    <mergeCell ref="Z91:AB91"/>
    <mergeCell ref="A92:B92"/>
    <mergeCell ref="F92:J92"/>
    <mergeCell ref="A88:B88"/>
    <mergeCell ref="F88:J88"/>
    <mergeCell ref="A89:B89"/>
    <mergeCell ref="F89:J89"/>
    <mergeCell ref="A91:N91"/>
    <mergeCell ref="S91:U91"/>
    <mergeCell ref="A85:B85"/>
    <mergeCell ref="F85:J85"/>
    <mergeCell ref="A86:B86"/>
    <mergeCell ref="F86:J86"/>
    <mergeCell ref="A87:B87"/>
    <mergeCell ref="F87:J87"/>
    <mergeCell ref="A82:B82"/>
    <mergeCell ref="F82:J82"/>
    <mergeCell ref="A83:B83"/>
    <mergeCell ref="F83:J83"/>
    <mergeCell ref="A84:B84"/>
    <mergeCell ref="F84:J84"/>
    <mergeCell ref="A79:B79"/>
    <mergeCell ref="F79:J79"/>
    <mergeCell ref="A80:B80"/>
    <mergeCell ref="F80:J80"/>
    <mergeCell ref="A81:B81"/>
    <mergeCell ref="F81:J81"/>
    <mergeCell ref="A76:B76"/>
    <mergeCell ref="F76:J76"/>
    <mergeCell ref="A77:B77"/>
    <mergeCell ref="F77:J77"/>
    <mergeCell ref="A78:B78"/>
    <mergeCell ref="F78:J78"/>
    <mergeCell ref="A73:B73"/>
    <mergeCell ref="F73:J73"/>
    <mergeCell ref="A74:B74"/>
    <mergeCell ref="F74:J74"/>
    <mergeCell ref="A75:B75"/>
    <mergeCell ref="F75:J75"/>
    <mergeCell ref="A70:B70"/>
    <mergeCell ref="F70:J70"/>
    <mergeCell ref="A71:B71"/>
    <mergeCell ref="F71:J71"/>
    <mergeCell ref="A72:B72"/>
    <mergeCell ref="F72:J72"/>
    <mergeCell ref="A67:B67"/>
    <mergeCell ref="F67:J67"/>
    <mergeCell ref="A68:B68"/>
    <mergeCell ref="F68:J68"/>
    <mergeCell ref="A69:B69"/>
    <mergeCell ref="F69:J69"/>
    <mergeCell ref="A64:B64"/>
    <mergeCell ref="F64:J64"/>
    <mergeCell ref="A65:B65"/>
    <mergeCell ref="F65:J65"/>
    <mergeCell ref="A66:B66"/>
    <mergeCell ref="F66:J66"/>
    <mergeCell ref="A61:B61"/>
    <mergeCell ref="F61:J61"/>
    <mergeCell ref="A62:B62"/>
    <mergeCell ref="F62:J62"/>
    <mergeCell ref="A63:B63"/>
    <mergeCell ref="F63:J63"/>
    <mergeCell ref="V57:X57"/>
    <mergeCell ref="A58:B58"/>
    <mergeCell ref="F58:J58"/>
    <mergeCell ref="A59:B59"/>
    <mergeCell ref="F59:J59"/>
    <mergeCell ref="A60:B60"/>
    <mergeCell ref="F60:J60"/>
    <mergeCell ref="I49:N52"/>
    <mergeCell ref="J53:N53"/>
    <mergeCell ref="J54:N54"/>
    <mergeCell ref="J55:N55"/>
    <mergeCell ref="A56:L56"/>
    <mergeCell ref="A57:N57"/>
    <mergeCell ref="J42:N42"/>
    <mergeCell ref="J43:N43"/>
    <mergeCell ref="J44:N44"/>
    <mergeCell ref="J45:N45"/>
    <mergeCell ref="J46:N46"/>
    <mergeCell ref="J47:N47"/>
    <mergeCell ref="Z31:AB31"/>
    <mergeCell ref="A32:N32"/>
    <mergeCell ref="A33:N33"/>
    <mergeCell ref="I35:N39"/>
    <mergeCell ref="J40:N40"/>
    <mergeCell ref="J41:N41"/>
    <mergeCell ref="A27:B27"/>
    <mergeCell ref="A28:B28"/>
    <mergeCell ref="A29:B29"/>
    <mergeCell ref="A30:B30"/>
    <mergeCell ref="S31:U31"/>
    <mergeCell ref="V31:X31"/>
    <mergeCell ref="A17:B17"/>
    <mergeCell ref="A18:B18"/>
    <mergeCell ref="A21:B21"/>
    <mergeCell ref="A22:B22"/>
    <mergeCell ref="A23:B23"/>
    <mergeCell ref="A24:B24"/>
    <mergeCell ref="A13:B13"/>
    <mergeCell ref="A14:B14"/>
    <mergeCell ref="Q14:Q15"/>
    <mergeCell ref="T14:T15"/>
    <mergeCell ref="A15:B15"/>
    <mergeCell ref="A16:B16"/>
    <mergeCell ref="A6:N6"/>
    <mergeCell ref="Q7:Q8"/>
    <mergeCell ref="T7:T8"/>
    <mergeCell ref="A8:B8"/>
    <mergeCell ref="A9:B9"/>
    <mergeCell ref="A10:B10"/>
  </mergeCells>
  <conditionalFormatting sqref="A2">
    <cfRule type="expression" dxfId="149" priority="1">
      <formula>$B$2=""</formula>
    </cfRule>
  </conditionalFormatting>
  <conditionalFormatting sqref="A32:XFD39 A40:J47 O40:XFD47 A48:XFD52 A53:J55 O53:XFD55 A56:XFD202">
    <cfRule type="expression" dxfId="148" priority="2">
      <formula>$N$2="Rapide"</formula>
    </cfRule>
  </conditionalFormatting>
  <conditionalFormatting sqref="D94:D159">
    <cfRule type="expression" dxfId="147" priority="53">
      <formula>U94="o"</formula>
    </cfRule>
  </conditionalFormatting>
  <conditionalFormatting sqref="D95:D98 F95:J98 D102:D116 F102:J116">
    <cfRule type="expression" dxfId="146" priority="3">
      <formula>$B37&lt;&gt;""</formula>
    </cfRule>
  </conditionalFormatting>
  <conditionalFormatting sqref="F94:F159 F34:F49">
    <cfRule type="expression" dxfId="145" priority="51">
      <formula>F34&lt;&gt;""</formula>
    </cfRule>
  </conditionalFormatting>
  <conditionalFormatting sqref="F59:J89">
    <cfRule type="expression" dxfId="144" priority="41">
      <formula>OR(D59="Tout-à-fait",D59="Plutôt oui")</formula>
    </cfRule>
    <cfRule type="expression" dxfId="143" priority="40">
      <formula>X59="o"</formula>
    </cfRule>
  </conditionalFormatting>
  <conditionalFormatting sqref="F95:J159 D95:D159 F34:J34 F35:I35 F36:H49 I41 E99 K99">
    <cfRule type="expression" dxfId="142" priority="56">
      <formula>AND($A34&lt;&gt;"",$B34&lt;&gt;"")</formula>
    </cfRule>
  </conditionalFormatting>
  <conditionalFormatting sqref="F118:J126 D118:D126">
    <cfRule type="expression" dxfId="141" priority="70">
      <formula>$B61&lt;&gt;""</formula>
    </cfRule>
  </conditionalFormatting>
  <conditionalFormatting sqref="F127:J128 F132:J133 D127:D128 D132:D133">
    <cfRule type="expression" dxfId="140" priority="69">
      <formula>$B72&lt;&gt;""</formula>
    </cfRule>
  </conditionalFormatting>
  <conditionalFormatting sqref="F134:J146 D134:D146">
    <cfRule type="expression" dxfId="139" priority="75">
      <formula>$B80&lt;&gt;""</formula>
    </cfRule>
  </conditionalFormatting>
  <conditionalFormatting sqref="F148:J156 D148:D156">
    <cfRule type="expression" dxfId="138" priority="71">
      <formula>$B95&lt;&gt;""</formula>
    </cfRule>
  </conditionalFormatting>
  <conditionalFormatting sqref="F157:J158 D157:D158">
    <cfRule type="expression" dxfId="137" priority="72">
      <formula>$B105&lt;&gt;""</formula>
    </cfRule>
  </conditionalFormatting>
  <conditionalFormatting sqref="F94:N94 D94">
    <cfRule type="expression" dxfId="136" priority="52">
      <formula>AND($A94&lt;&gt;"",$B94&lt;&gt;"")</formula>
    </cfRule>
  </conditionalFormatting>
  <conditionalFormatting sqref="F100:N101 D100:D101">
    <cfRule type="expression" dxfId="135" priority="39">
      <formula>AND($A100&lt;&gt;"",$B100&lt;&gt;"")</formula>
    </cfRule>
  </conditionalFormatting>
  <conditionalFormatting sqref="F117:N117 D117">
    <cfRule type="expression" dxfId="134" priority="29">
      <formula>AND($A117&lt;&gt;"",$B117&lt;&gt;"")</formula>
    </cfRule>
  </conditionalFormatting>
  <conditionalFormatting sqref="F131:N131 D131">
    <cfRule type="expression" dxfId="133" priority="20">
      <formula>AND($A131&lt;&gt;"",$B131&lt;&gt;"")</formula>
    </cfRule>
  </conditionalFormatting>
  <conditionalFormatting sqref="F147:N147 D147">
    <cfRule type="expression" dxfId="132" priority="9">
      <formula>AND($A147&lt;&gt;"",$B147&lt;&gt;"")</formula>
    </cfRule>
  </conditionalFormatting>
  <conditionalFormatting sqref="G94:G159">
    <cfRule type="expression" dxfId="131" priority="50">
      <formula>G94&lt;&gt;""</formula>
    </cfRule>
  </conditionalFormatting>
  <conditionalFormatting sqref="H94:H159 H34:H49">
    <cfRule type="expression" dxfId="130" priority="47">
      <formula>H34&lt;&gt;""</formula>
    </cfRule>
  </conditionalFormatting>
  <conditionalFormatting sqref="I42">
    <cfRule type="expression" dxfId="129" priority="60">
      <formula>AND($A43&lt;&gt;"",$B43&lt;&gt;"")</formula>
    </cfRule>
  </conditionalFormatting>
  <conditionalFormatting sqref="I43">
    <cfRule type="expression" dxfId="128" priority="61">
      <formula>AND($A45&lt;&gt;"",$B45&lt;&gt;"")</formula>
    </cfRule>
  </conditionalFormatting>
  <conditionalFormatting sqref="I44">
    <cfRule type="expression" dxfId="127" priority="62">
      <formula>AND($A47&lt;&gt;"",$B47&lt;&gt;"")</formula>
    </cfRule>
  </conditionalFormatting>
  <conditionalFormatting sqref="I45 I53 I55">
    <cfRule type="expression" dxfId="126" priority="63">
      <formula>AND($A49&lt;&gt;"",$B49&lt;&gt;"")</formula>
    </cfRule>
  </conditionalFormatting>
  <conditionalFormatting sqref="I46">
    <cfRule type="expression" dxfId="125" priority="42">
      <formula>AND($A51&lt;&gt;"",$B51&lt;&gt;"")</formula>
    </cfRule>
  </conditionalFormatting>
  <conditionalFormatting sqref="I47">
    <cfRule type="expression" dxfId="124" priority="43">
      <formula>AND($A53&lt;&gt;"",$B53&lt;&gt;"")</formula>
    </cfRule>
  </conditionalFormatting>
  <conditionalFormatting sqref="I54">
    <cfRule type="expression" dxfId="123" priority="64">
      <formula>AND(#REF!&lt;&gt;"",#REF!&lt;&gt;"")</formula>
    </cfRule>
  </conditionalFormatting>
  <conditionalFormatting sqref="I94:I159">
    <cfRule type="expression" dxfId="122" priority="49">
      <formula>I94&lt;&gt;""</formula>
    </cfRule>
  </conditionalFormatting>
  <conditionalFormatting sqref="I40:J40 J41:J47 J53:J55">
    <cfRule type="expression" dxfId="121" priority="44">
      <formula>AND($A39&lt;&gt;"",$B39&lt;&gt;"")</formula>
    </cfRule>
  </conditionalFormatting>
  <conditionalFormatting sqref="J94:N94">
    <cfRule type="expression" dxfId="120" priority="48">
      <formula>J94&lt;&gt;""</formula>
    </cfRule>
  </conditionalFormatting>
  <conditionalFormatting sqref="J100:N101">
    <cfRule type="expression" dxfId="119" priority="38">
      <formula>J100&lt;&gt;""</formula>
    </cfRule>
  </conditionalFormatting>
  <conditionalFormatting sqref="J117:N117">
    <cfRule type="expression" dxfId="118" priority="28">
      <formula>J117&lt;&gt;""</formula>
    </cfRule>
  </conditionalFormatting>
  <conditionalFormatting sqref="J130:N159 J95:J129">
    <cfRule type="expression" dxfId="117" priority="55">
      <formula>J95&lt;&gt;""</formula>
    </cfRule>
  </conditionalFormatting>
  <conditionalFormatting sqref="J131:N131">
    <cfRule type="expression" dxfId="116" priority="19">
      <formula>J131&lt;&gt;""</formula>
    </cfRule>
  </conditionalFormatting>
  <conditionalFormatting sqref="J147:N147">
    <cfRule type="expression" dxfId="115" priority="8">
      <formula>J147&lt;&gt;""</formula>
    </cfRule>
  </conditionalFormatting>
  <conditionalFormatting sqref="L95:L96 L106:L107 L34 L48">
    <cfRule type="expression" dxfId="114" priority="57">
      <formula>AM36="o"</formula>
    </cfRule>
  </conditionalFormatting>
  <conditionalFormatting sqref="L95:L158">
    <cfRule type="expression" dxfId="113" priority="10">
      <formula>X95="o"</formula>
    </cfRule>
  </conditionalFormatting>
  <conditionalFormatting sqref="L95:L159">
    <cfRule type="expression" dxfId="112" priority="46">
      <formula>OR(I95="x",J95="x")</formula>
    </cfRule>
  </conditionalFormatting>
  <conditionalFormatting sqref="L97:L100">
    <cfRule type="expression" dxfId="111" priority="67">
      <formula>AM106="o"</formula>
    </cfRule>
  </conditionalFormatting>
  <conditionalFormatting sqref="L101:L103">
    <cfRule type="expression" dxfId="110" priority="35">
      <formula>AM103="o"</formula>
    </cfRule>
  </conditionalFormatting>
  <conditionalFormatting sqref="L106:L107">
    <cfRule type="expression" dxfId="109" priority="36">
      <formula>AM108="o"</formula>
    </cfRule>
  </conditionalFormatting>
  <conditionalFormatting sqref="L111:L112">
    <cfRule type="expression" dxfId="108" priority="32">
      <formula>AM113="o"</formula>
    </cfRule>
  </conditionalFormatting>
  <conditionalFormatting sqref="L117:L119">
    <cfRule type="expression" dxfId="107" priority="25">
      <formula>AM119="o"</formula>
    </cfRule>
  </conditionalFormatting>
  <conditionalFormatting sqref="L122:L123">
    <cfRule type="expression" dxfId="106" priority="26">
      <formula>AM124="o"</formula>
    </cfRule>
  </conditionalFormatting>
  <conditionalFormatting sqref="L131:L133">
    <cfRule type="expression" dxfId="105" priority="16">
      <formula>AM133="o"</formula>
    </cfRule>
  </conditionalFormatting>
  <conditionalFormatting sqref="L136:L137">
    <cfRule type="expression" dxfId="104" priority="17">
      <formula>AM138="o"</formula>
    </cfRule>
  </conditionalFormatting>
  <conditionalFormatting sqref="L141:L142">
    <cfRule type="expression" dxfId="103" priority="13">
      <formula>AM143="o"</formula>
    </cfRule>
  </conditionalFormatting>
  <conditionalFormatting sqref="L147:L149">
    <cfRule type="expression" dxfId="102" priority="5">
      <formula>AM149="o"</formula>
    </cfRule>
  </conditionalFormatting>
  <conditionalFormatting sqref="L152:L153">
    <cfRule type="expression" dxfId="101" priority="6">
      <formula>AM154="o"</formula>
    </cfRule>
  </conditionalFormatting>
  <conditionalFormatting sqref="L159">
    <cfRule type="expression" dxfId="100" priority="23">
      <formula>#REF!="o"</formula>
    </cfRule>
  </conditionalFormatting>
  <conditionalFormatting sqref="N95:N97 N106:N108">
    <cfRule type="expression" dxfId="99" priority="59">
      <formula>AO96="o"</formula>
    </cfRule>
  </conditionalFormatting>
  <conditionalFormatting sqref="N95:N158">
    <cfRule type="expression" dxfId="98" priority="58">
      <formula>AB95="o"</formula>
    </cfRule>
  </conditionalFormatting>
  <conditionalFormatting sqref="N95:N159">
    <cfRule type="expression" dxfId="97" priority="45">
      <formula>OR(F95="x",G95="x")</formula>
    </cfRule>
  </conditionalFormatting>
  <conditionalFormatting sqref="N98:N101">
    <cfRule type="expression" dxfId="96" priority="65">
      <formula>AO106="o"</formula>
    </cfRule>
  </conditionalFormatting>
  <conditionalFormatting sqref="N101:N104">
    <cfRule type="expression" dxfId="95" priority="34">
      <formula>AO102="o"</formula>
    </cfRule>
  </conditionalFormatting>
  <conditionalFormatting sqref="N102">
    <cfRule type="expression" dxfId="94" priority="66">
      <formula>AO109="o"</formula>
    </cfRule>
  </conditionalFormatting>
  <conditionalFormatting sqref="N103:N159 L101:L159">
    <cfRule type="expression" dxfId="93" priority="68">
      <formula>#REF!="o"</formula>
    </cfRule>
  </conditionalFormatting>
  <conditionalFormatting sqref="N106:N108">
    <cfRule type="expression" dxfId="92" priority="37">
      <formula>AO107="o"</formula>
    </cfRule>
  </conditionalFormatting>
  <conditionalFormatting sqref="N111:N113">
    <cfRule type="expression" dxfId="91" priority="33">
      <formula>AO112="o"</formula>
    </cfRule>
  </conditionalFormatting>
  <conditionalFormatting sqref="N115 N127 N145 N157 N34 N48">
    <cfRule type="expression" dxfId="90" priority="54">
      <formula>AO35="o"</formula>
    </cfRule>
  </conditionalFormatting>
  <conditionalFormatting sqref="N117">
    <cfRule type="expression" dxfId="89" priority="30">
      <formula>AO125="o"</formula>
    </cfRule>
  </conditionalFormatting>
  <conditionalFormatting sqref="N117:N120">
    <cfRule type="expression" dxfId="88" priority="24">
      <formula>AO118="o"</formula>
    </cfRule>
  </conditionalFormatting>
  <conditionalFormatting sqref="N118">
    <cfRule type="expression" dxfId="87" priority="31">
      <formula>AO125="o"</formula>
    </cfRule>
  </conditionalFormatting>
  <conditionalFormatting sqref="N122:N124">
    <cfRule type="expression" dxfId="86" priority="27">
      <formula>AO123="o"</formula>
    </cfRule>
  </conditionalFormatting>
  <conditionalFormatting sqref="N131">
    <cfRule type="expression" dxfId="85" priority="21">
      <formula>AO139="o"</formula>
    </cfRule>
  </conditionalFormatting>
  <conditionalFormatting sqref="N131:N134">
    <cfRule type="expression" dxfId="84" priority="15">
      <formula>AO132="o"</formula>
    </cfRule>
  </conditionalFormatting>
  <conditionalFormatting sqref="N132">
    <cfRule type="expression" dxfId="83" priority="22">
      <formula>AO139="o"</formula>
    </cfRule>
  </conditionalFormatting>
  <conditionalFormatting sqref="N136:N138">
    <cfRule type="expression" dxfId="82" priority="18">
      <formula>AO137="o"</formula>
    </cfRule>
  </conditionalFormatting>
  <conditionalFormatting sqref="N141:N143">
    <cfRule type="expression" dxfId="81" priority="14">
      <formula>AO142="o"</formula>
    </cfRule>
  </conditionalFormatting>
  <conditionalFormatting sqref="N147">
    <cfRule type="expression" dxfId="80" priority="11">
      <formula>AO155="o"</formula>
    </cfRule>
  </conditionalFormatting>
  <conditionalFormatting sqref="N147:N150">
    <cfRule type="expression" dxfId="79" priority="4">
      <formula>AO148="o"</formula>
    </cfRule>
  </conditionalFormatting>
  <conditionalFormatting sqref="N148">
    <cfRule type="expression" dxfId="78" priority="12">
      <formula>AO155="o"</formula>
    </cfRule>
  </conditionalFormatting>
  <conditionalFormatting sqref="N152:N154">
    <cfRule type="expression" dxfId="77" priority="7">
      <formula>AO153="o"</formula>
    </cfRule>
  </conditionalFormatting>
  <conditionalFormatting sqref="P1:R3">
    <cfRule type="expression" dxfId="76" priority="73">
      <formula>#REF!="Approfondie"</formula>
    </cfRule>
  </conditionalFormatting>
  <conditionalFormatting sqref="P4:XFD202">
    <cfRule type="expression" dxfId="75" priority="74">
      <formula>$N$2="Approfondie"</formula>
    </cfRule>
  </conditionalFormatting>
  <dataValidations count="16">
    <dataValidation type="list" allowBlank="1" showInputMessage="1" showErrorMessage="1" prompt="Sélectionner l'option qui vous convient pour cette page._x000a_A tout moment, vous pouvez modifier ce choix même si des données ont déjà été saisie dans l'autre option." sqref="N2" xr:uid="{E78AD172-9304-430C-8627-CC472142763B}">
      <formula1>"Rapide,Approfondie"</formula1>
    </dataValidation>
    <dataValidation type="list" allowBlank="1" showInputMessage="1" showErrorMessage="1" prompt="Dans cette colonne, saisissez une fois chacun des chiffres suivant : 1, 2, 3, 4._x000a_Si la cellule s'affiche en rouge, cela signifie que vous avez saisis plusieurs fois le même chiffre." sqref="N34 L34 N95:N98 L95:L98 L101:L129 N101:N129 L131:L159 N131:N159" xr:uid="{83D7DF39-458D-4485-869C-9428AC080761}">
      <formula1>"1,2,3,4"</formula1>
    </dataValidation>
    <dataValidation type="textLength" allowBlank="1" showInputMessage="1" showErrorMessage="1" prompt="Saisissez un texte de max. 50 caractères" sqref="S26:U29 Q16:Q21 Q9:Q11 T16:T22 T9:T12 S8:S13 U8:U13 S18:S22 U18:U22" xr:uid="{AAC49100-F963-430B-9DDA-19B6973746DD}">
      <formula1>0</formula1>
      <formula2>50</formula2>
    </dataValidation>
    <dataValidation type="textLength" allowBlank="1" showInputMessage="1" showErrorMessage="1" sqref="B159 B94 B34:B49 B100:B101 B117 B129:B131 B147 A59:A89" xr:uid="{6795C312-6B40-45F8-9D5C-C6045B6E9970}">
      <formula1>0</formula1>
      <formula2>50</formula2>
    </dataValidation>
    <dataValidation type="list" allowBlank="1" showInputMessage="1" showErrorMessage="1" prompt="Pour chaque ligne dont les cellules sont en jaune, saisissez un x dans la colonne la plus adaptée : _x000a_-- : importante faiblesse_x000a_- : légère faiblesse_x000a_0 : neutre_x000a_+ : légère force_x000a_++ : importante force" sqref="F95:J98 F102:J116 F132:J146 F118:J128 F148:J158" xr:uid="{B7ADEE8D-3E77-4BF5-AB4F-E7710C1F9097}">
      <formula1>"x"</formula1>
    </dataValidation>
    <dataValidation type="list" allowBlank="1" showInputMessage="1" showErrorMessage="1" prompt="Dans cette colonne, saisissez une fois chacun des chiffres suivant : 1, 2, 3, 4, 5, 6. _x000a_Si la cellule s'affiche en rouge, cela signifie que vous avez saisis plusieurs fois le même chiffre." sqref="D148:D158 D102:D116 D132:D146 D95:D98 D118:D128 F59:J89" xr:uid="{B476B661-477C-470A-A601-7F4E1E890BE8}">
      <formula1>"1,2,3,4,5,6"</formula1>
    </dataValidation>
    <dataValidation allowBlank="1" showInputMessage="1" showErrorMessage="1" prompt="Dans cette colonne, saisissez une fois chacun des chiffres suivant : 1, 2, 3, 4._x000a_Si la cellule s'affiche en rouge, cela signifie que vous avez saisis plusieurs fois le même chiffre." sqref="I35 J53:J55 K48:N52 J40:J47" xr:uid="{30F7D418-6DD1-4537-9843-1C0F3088D39F}"/>
    <dataValidation type="list" allowBlank="1" showInputMessage="1" showErrorMessage="1" sqref="B89 D89" xr:uid="{EC2668F3-91F1-4316-A994-D12D9ADB9B6E}">
      <mc:AlternateContent xmlns:x12ac="http://schemas.microsoft.com/office/spreadsheetml/2011/1/ac" xmlns:mc="http://schemas.openxmlformats.org/markup-compatibility/2006">
        <mc:Choice Requires="x12ac">
          <x12ac:list>"Tout-à-fait, Plutôt oui",Plutôt non,Pas du tout</x12ac:list>
        </mc:Choice>
        <mc:Fallback>
          <formula1>"Tout-à-fait, Plutôt oui,Plutôt non,Pas du tout"</formula1>
        </mc:Fallback>
      </mc:AlternateContent>
    </dataValidation>
    <dataValidation type="list" allowBlank="1" showInputMessage="1" showErrorMessage="1" sqref="B60:B88 D59:D88" xr:uid="{37BA5124-0CD6-430A-96D0-30B9CB4919C1}">
      <formula1>"Tout-à-fait,Plutôt oui,Plutôt non,Pas du tout"</formula1>
    </dataValidation>
    <dataValidation type="list" allowBlank="1" showInputMessage="1" showErrorMessage="1" prompt="Si le texte à droite est pertinent pour vous, sélectionner une option. Sinon, laisser vide." sqref="B95" xr:uid="{8AA33DCF-259D-46BA-9002-E1549A75E11F}">
      <formula1>"Aucune,AFP,CFC,Brevet,Maîtrise,HES/EPF"</formula1>
    </dataValidation>
    <dataValidation allowBlank="1" showInputMessage="1" showErrorMessage="1" prompt="Saisir une branche de production" sqref="A114:A116" xr:uid="{1AF7310C-21FC-4A63-8F7D-6EE253094116}"/>
    <dataValidation allowBlank="1" showInputMessage="1" showErrorMessage="1" prompt="Si le texte à droite est pertinent pour vous, saisir le nom de la formation. Sinon, laisser vide." sqref="B96:B98" xr:uid="{84407A8F-BC58-4AEA-9CD0-234CF6EBD5A0}"/>
    <dataValidation type="list" allowBlank="1" showInputMessage="1" showErrorMessage="1" prompt="Si le texte à droite est pertinent pour vous, sélectionner une option. _x000a_Si non, laisser vide." sqref="B102:B116 B118:B128" xr:uid="{3E8A8304-9B61-4B51-A7A2-267B7AB1E62B}">
      <formula1>"Très bon niveau de compétence,Bon niveau de compétence,Niveau de compétence moyen,Niveau de compétence plutôt faible,Très faible niveau de compétence"</formula1>
    </dataValidation>
    <dataValidation type="list" allowBlank="1" showInputMessage="1" showErrorMessage="1" prompt="Si le texte à droite est pertinent pour vous, sélectionner une option. _x000a_Si non, laisser vide." sqref="B132:B146 B148:B158" xr:uid="{6529DCB4-27F7-4629-95C6-4C3C88BEDC0F}">
      <formula1>"Passionné,Très motivé,Plutôt motivé,Peu motivé,Pas du tout motivé"</formula1>
    </dataValidation>
    <dataValidation allowBlank="1" showInputMessage="1" showErrorMessage="1" prompt="Saisir une activité / tâche" sqref="A126:A128" xr:uid="{A3DF2C49-FF61-4925-818F-6054A8B5CE79}"/>
    <dataValidation allowBlank="1" showInputMessage="1" showErrorMessage="1" prompt="Saisir un chiffre entre 1 et 100 correspondant à l'une des valeurs à gauche" sqref="I40:I47 I53:I55" xr:uid="{1B24594B-5ACB-4D99-8573-CBFAEA89A1F8}"/>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1b D'où partons-nous ? L'exploiant-e&amp;R&amp;D</oddFooter>
  </headerFooter>
  <rowBreaks count="3" manualBreakCount="3">
    <brk id="31" max="16383" man="1"/>
    <brk id="56" max="16383" man="1"/>
    <brk id="9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92C60-FC94-4044-8763-791C4DA7E9CA}">
  <dimension ref="A1:AO159"/>
  <sheetViews>
    <sheetView showGridLines="0" workbookViewId="0">
      <selection activeCell="A10" sqref="A10:B10"/>
    </sheetView>
  </sheetViews>
  <sheetFormatPr baseColWidth="10" defaultColWidth="8.109375" defaultRowHeight="12" customHeight="1" zeroHeight="1" x14ac:dyDescent="0.25"/>
  <cols>
    <col min="1" max="1" width="23.44140625" style="3" customWidth="1"/>
    <col min="2" max="2" width="45" style="3" customWidth="1"/>
    <col min="3" max="3" width="0.6640625" style="3" customWidth="1"/>
    <col min="4" max="4" width="17.88671875" style="3" customWidth="1"/>
    <col min="5" max="5" width="0.6640625" style="3" customWidth="1"/>
    <col min="6" max="10" width="4.88671875" style="3" customWidth="1"/>
    <col min="11" max="11" width="0.6640625" style="3" customWidth="1"/>
    <col min="12" max="12" width="13" style="12" customWidth="1"/>
    <col min="13" max="13" width="0.6640625" style="12" customWidth="1"/>
    <col min="14" max="14" width="15.33203125" style="12" customWidth="1"/>
    <col min="15" max="15" width="0.6640625" style="16" customWidth="1"/>
    <col min="16" max="16" width="4.44140625" style="3" customWidth="1"/>
    <col min="17" max="17" width="94.88671875" style="3" customWidth="1"/>
    <col min="18" max="18" width="1.44140625" style="3" customWidth="1"/>
    <col min="19" max="19" width="10.88671875" style="3" customWidth="1"/>
    <col min="20" max="20" width="94.88671875" style="3" customWidth="1"/>
    <col min="21" max="24" width="10.88671875" style="3" customWidth="1"/>
    <col min="25" max="25" width="2.88671875" style="3" customWidth="1"/>
    <col min="26" max="28" width="10.88671875" style="3" customWidth="1"/>
    <col min="29" max="29" width="2.88671875" style="3" customWidth="1"/>
    <col min="30" max="30" width="8.109375" style="3" customWidth="1"/>
    <col min="31" max="33" width="13.33203125" style="10" customWidth="1"/>
    <col min="34" max="34" width="63.5546875" style="3" customWidth="1"/>
    <col min="35" max="37" width="8.109375" style="3" customWidth="1"/>
    <col min="38" max="38" width="55.109375" style="3" customWidth="1"/>
    <col min="39" max="39" width="8.109375" style="3" customWidth="1"/>
    <col min="40" max="41" width="8.109375" style="3" hidden="1" customWidth="1"/>
    <col min="42" max="16383" width="8.109375" style="3" customWidth="1"/>
    <col min="16384" max="16384" width="8.109375" style="3"/>
  </cols>
  <sheetData>
    <row r="1" spans="1:40" s="38" customFormat="1" ht="4.5" customHeight="1" x14ac:dyDescent="0.3">
      <c r="L1" s="39"/>
      <c r="M1" s="39"/>
      <c r="N1" s="39"/>
      <c r="O1" s="15"/>
      <c r="AE1" s="43"/>
      <c r="AF1" s="43"/>
      <c r="AG1" s="43"/>
    </row>
    <row r="2" spans="1:40" s="40" customFormat="1" ht="15" customHeight="1" x14ac:dyDescent="0.3">
      <c r="A2" s="61" t="s">
        <v>235</v>
      </c>
      <c r="B2" s="62"/>
      <c r="C2" s="38"/>
      <c r="D2" s="38"/>
      <c r="E2" s="38"/>
      <c r="F2" s="38"/>
      <c r="G2" s="3"/>
      <c r="H2"/>
      <c r="I2"/>
      <c r="J2" s="6"/>
      <c r="K2" s="6"/>
      <c r="L2" s="41" t="s">
        <v>207</v>
      </c>
      <c r="M2" s="6"/>
      <c r="N2" s="20" t="s">
        <v>152</v>
      </c>
      <c r="O2" s="15"/>
      <c r="Q2" s="38"/>
      <c r="AE2" s="42"/>
      <c r="AF2" s="42"/>
      <c r="AG2" s="42"/>
    </row>
    <row r="3" spans="1:40" s="38" customFormat="1" ht="7.5" customHeight="1" x14ac:dyDescent="0.3">
      <c r="L3" s="39"/>
      <c r="M3" s="39"/>
      <c r="N3" s="39"/>
      <c r="O3" s="15"/>
      <c r="AE3" s="43"/>
      <c r="AF3" s="43"/>
      <c r="AG3" s="43"/>
    </row>
    <row r="4" spans="1:40" customFormat="1" ht="26.25" customHeight="1" x14ac:dyDescent="0.55000000000000004">
      <c r="A4" s="35" t="s">
        <v>208</v>
      </c>
      <c r="B4" s="36"/>
      <c r="C4" s="37"/>
      <c r="D4" s="37"/>
      <c r="E4" s="37"/>
      <c r="F4" s="37"/>
      <c r="G4" s="37"/>
      <c r="H4" s="37"/>
      <c r="I4" s="37"/>
      <c r="J4" s="37"/>
      <c r="K4" s="37"/>
      <c r="L4" s="37"/>
      <c r="M4" s="37"/>
      <c r="N4" s="37"/>
      <c r="O4" s="15"/>
      <c r="Q4" s="3"/>
      <c r="AE4" s="5"/>
      <c r="AF4" s="5"/>
      <c r="AG4" s="5"/>
    </row>
    <row r="5" spans="1:40" s="6" customFormat="1" ht="4.5" customHeight="1" x14ac:dyDescent="0.3">
      <c r="D5" s="17"/>
      <c r="E5" s="17"/>
      <c r="F5" s="17"/>
      <c r="G5" s="17"/>
      <c r="H5" s="17"/>
      <c r="I5" s="17"/>
      <c r="J5" s="17"/>
      <c r="K5" s="17"/>
      <c r="L5" s="17"/>
      <c r="M5" s="17"/>
      <c r="N5" s="17"/>
      <c r="O5" s="18"/>
      <c r="Q5" s="17"/>
      <c r="AE5" s="19"/>
      <c r="AF5" s="19"/>
      <c r="AG5" s="19"/>
    </row>
    <row r="6" spans="1:40" customFormat="1" ht="18" x14ac:dyDescent="0.35">
      <c r="A6" s="91" t="s">
        <v>209</v>
      </c>
      <c r="B6" s="91"/>
      <c r="C6" s="91"/>
      <c r="D6" s="91"/>
      <c r="E6" s="91"/>
      <c r="F6" s="91"/>
      <c r="G6" s="91"/>
      <c r="H6" s="91"/>
      <c r="I6" s="91"/>
      <c r="J6" s="91"/>
      <c r="K6" s="91"/>
      <c r="L6" s="91"/>
      <c r="M6" s="91"/>
      <c r="N6" s="91"/>
      <c r="O6" s="15"/>
      <c r="Q6" s="2" t="str">
        <f>A7</f>
        <v>Quelles sont mes principales valeurs ?</v>
      </c>
      <c r="T6" s="2" t="str">
        <f>A20</f>
        <v>Quelles sont mes principales forces ?</v>
      </c>
      <c r="AE6" s="5"/>
      <c r="AF6" s="5"/>
      <c r="AG6" s="5"/>
    </row>
    <row r="7" spans="1:40" customFormat="1" ht="15.75" customHeight="1" thickBot="1" x14ac:dyDescent="0.35">
      <c r="A7" s="44" t="s">
        <v>178</v>
      </c>
      <c r="B7" s="45"/>
      <c r="C7" s="7"/>
      <c r="I7" s="1"/>
      <c r="O7" s="15"/>
      <c r="Q7" s="86" t="s">
        <v>226</v>
      </c>
      <c r="T7" s="86" t="s">
        <v>225</v>
      </c>
      <c r="AE7" s="5"/>
      <c r="AF7" s="5"/>
      <c r="AG7" s="5"/>
      <c r="AH7" s="3"/>
      <c r="AK7" s="3"/>
      <c r="AL7" s="3"/>
    </row>
    <row r="8" spans="1:40" customFormat="1" ht="15.75" customHeight="1" thickBot="1" x14ac:dyDescent="0.35">
      <c r="A8" s="89" t="str">
        <f>IF(AH9&lt;&gt;"",AH9,IF(Q9&lt;&gt;"",Q9,""))</f>
        <v/>
      </c>
      <c r="B8" s="90"/>
      <c r="O8" s="15"/>
      <c r="Q8" s="87"/>
      <c r="R8" s="3"/>
      <c r="T8" s="87"/>
      <c r="AE8" s="5"/>
      <c r="AF8" s="5"/>
      <c r="AG8" s="23"/>
      <c r="AH8" s="24" t="str">
        <f>Q6</f>
        <v>Quelles sont mes principales valeurs ?</v>
      </c>
      <c r="AI8" s="3"/>
      <c r="AJ8" s="3"/>
      <c r="AK8" s="24" t="str">
        <f>T6</f>
        <v>Quelles sont mes principales forces ?</v>
      </c>
      <c r="AL8" s="8"/>
    </row>
    <row r="9" spans="1:40" customFormat="1" ht="15.75" customHeight="1" thickBot="1" x14ac:dyDescent="0.35">
      <c r="A9" s="89" t="str">
        <f t="shared" ref="A9:A10" si="0">IF(AH10&lt;&gt;"",AH10,IF(Q10&lt;&gt;"",Q10,""))</f>
        <v/>
      </c>
      <c r="B9" s="90"/>
      <c r="O9" s="15"/>
      <c r="Q9" s="14"/>
      <c r="R9" s="3"/>
      <c r="T9" s="14"/>
      <c r="AE9" s="5"/>
      <c r="AF9" s="5"/>
      <c r="AG9" s="23"/>
      <c r="AH9" s="25" t="str">
        <f>IF(J53="","",J53)</f>
        <v/>
      </c>
      <c r="AI9" s="3"/>
      <c r="AJ9" s="3"/>
      <c r="AK9" s="26">
        <v>1</v>
      </c>
      <c r="AL9" s="27" t="str">
        <f>IFERROR(VLOOKUP(AK9,$AF$95:$AH$158,3,FALSE),"")</f>
        <v/>
      </c>
    </row>
    <row r="10" spans="1:40" customFormat="1" ht="15.75" customHeight="1" thickBot="1" x14ac:dyDescent="0.35">
      <c r="A10" s="89" t="str">
        <f t="shared" si="0"/>
        <v/>
      </c>
      <c r="B10" s="90"/>
      <c r="O10" s="15"/>
      <c r="Q10" s="14"/>
      <c r="R10" s="3"/>
      <c r="T10" s="14"/>
      <c r="V10" s="2"/>
      <c r="Z10" s="2"/>
      <c r="AE10" s="5"/>
      <c r="AF10" s="5"/>
      <c r="AG10" s="23"/>
      <c r="AH10" s="25" t="str">
        <f>IF(J54="","",J54)</f>
        <v/>
      </c>
      <c r="AI10" s="3"/>
      <c r="AJ10" s="3"/>
      <c r="AK10" s="26">
        <v>2</v>
      </c>
      <c r="AL10" s="27" t="str">
        <f>IFERROR(VLOOKUP(AK10,$AF$95:$AH$158,3,FALSE),"")</f>
        <v/>
      </c>
      <c r="AM10" s="3"/>
      <c r="AN10" s="3"/>
    </row>
    <row r="11" spans="1:40" customFormat="1" ht="14.4" x14ac:dyDescent="0.3">
      <c r="A11" s="46"/>
      <c r="B11" s="46"/>
      <c r="O11" s="15"/>
      <c r="Q11" s="14"/>
      <c r="R11" s="3"/>
      <c r="T11" s="14"/>
      <c r="AE11" s="5"/>
      <c r="AF11" s="5"/>
      <c r="AG11" s="10"/>
      <c r="AH11" s="25" t="str">
        <f>IF(J55="","",J55)</f>
        <v/>
      </c>
      <c r="AI11" s="3"/>
      <c r="AJ11" s="3"/>
      <c r="AK11" s="26">
        <v>3</v>
      </c>
      <c r="AL11" s="27" t="str">
        <f>IFERROR(VLOOKUP(AK11,$AF$95:$AH$158,3,FALSE),"")</f>
        <v/>
      </c>
      <c r="AM11" s="3"/>
      <c r="AN11" s="3"/>
    </row>
    <row r="12" spans="1:40" customFormat="1" ht="15" thickBot="1" x14ac:dyDescent="0.35">
      <c r="A12" s="44" t="s">
        <v>179</v>
      </c>
      <c r="B12" s="46"/>
      <c r="O12" s="15"/>
      <c r="R12" s="3"/>
      <c r="AE12" s="5"/>
      <c r="AF12" s="5"/>
      <c r="AG12" s="10"/>
      <c r="AH12" s="3"/>
      <c r="AI12" s="3"/>
      <c r="AJ12" s="3"/>
      <c r="AK12" s="26">
        <v>4</v>
      </c>
      <c r="AL12" s="27" t="str">
        <f>IFERROR(VLOOKUP(AK12,$AF$95:$AH$158,3,FALSE),"")</f>
        <v/>
      </c>
      <c r="AM12" s="3"/>
      <c r="AN12" s="3"/>
    </row>
    <row r="13" spans="1:40" customFormat="1" ht="15.75" customHeight="1" thickBot="1" x14ac:dyDescent="0.35">
      <c r="A13" s="89" t="str">
        <f>IF(AH16&lt;&gt;"",AH16,IF(Q16&lt;&gt;"",Q16,""))</f>
        <v/>
      </c>
      <c r="B13" s="90"/>
      <c r="O13" s="15"/>
      <c r="Q13" s="2" t="str">
        <f>A12</f>
        <v>Quels sont mes buts professionnels ?</v>
      </c>
      <c r="R13" s="3"/>
      <c r="T13" s="2" t="str">
        <f>A26</f>
        <v>Quelles sont mes principales faiblesses ?</v>
      </c>
      <c r="AE13" s="5"/>
      <c r="AF13" s="5"/>
      <c r="AG13" s="10"/>
      <c r="AH13" s="3"/>
      <c r="AI13" s="3"/>
      <c r="AJ13" s="3"/>
      <c r="AK13" s="3"/>
      <c r="AL13" s="3"/>
      <c r="AM13" s="3"/>
      <c r="AN13" s="3"/>
    </row>
    <row r="14" spans="1:40" customFormat="1" ht="15.75" customHeight="1" thickBot="1" x14ac:dyDescent="0.35">
      <c r="A14" s="89" t="str">
        <f t="shared" ref="A14:A18" si="1">IF(AH17&lt;&gt;"",AH17,IF(Q17&lt;&gt;"",Q17,""))</f>
        <v/>
      </c>
      <c r="B14" s="90"/>
      <c r="O14" s="15"/>
      <c r="Q14" s="86" t="s">
        <v>224</v>
      </c>
      <c r="R14" s="3"/>
      <c r="T14" s="86" t="s">
        <v>227</v>
      </c>
      <c r="AE14" s="5"/>
      <c r="AF14" s="5"/>
      <c r="AG14" s="10"/>
      <c r="AH14" s="3"/>
      <c r="AI14" s="3"/>
      <c r="AJ14" s="3"/>
      <c r="AK14" s="3"/>
      <c r="AL14" s="3"/>
      <c r="AM14" s="3"/>
      <c r="AN14" s="3"/>
    </row>
    <row r="15" spans="1:40" customFormat="1" ht="15.75" customHeight="1" thickBot="1" x14ac:dyDescent="0.35">
      <c r="A15" s="89" t="str">
        <f t="shared" si="1"/>
        <v/>
      </c>
      <c r="B15" s="90"/>
      <c r="O15" s="15"/>
      <c r="Q15" s="87"/>
      <c r="R15" s="3"/>
      <c r="T15" s="87"/>
      <c r="AE15" s="5"/>
      <c r="AF15" s="5"/>
      <c r="AG15" s="28"/>
      <c r="AH15" s="29" t="str">
        <f>Q13</f>
        <v>Quels sont mes buts professionnels ?</v>
      </c>
      <c r="AI15" s="3"/>
      <c r="AJ15" s="3"/>
      <c r="AK15" s="24" t="str">
        <f>T13</f>
        <v>Quelles sont mes principales faiblesses ?</v>
      </c>
      <c r="AL15" s="8"/>
      <c r="AM15" s="3"/>
      <c r="AN15" s="3"/>
    </row>
    <row r="16" spans="1:40" customFormat="1" ht="15.75" customHeight="1" thickBot="1" x14ac:dyDescent="0.35">
      <c r="A16" s="89" t="str">
        <f t="shared" si="1"/>
        <v/>
      </c>
      <c r="B16" s="90"/>
      <c r="O16" s="15"/>
      <c r="Q16" s="14"/>
      <c r="T16" s="14"/>
      <c r="AE16" s="5"/>
      <c r="AF16" s="5"/>
      <c r="AG16" s="26">
        <v>1</v>
      </c>
      <c r="AH16" s="27" t="str">
        <f t="shared" ref="AH16:AH21" si="2">IFERROR(VLOOKUP(AG16,$AG$59:$AH$89,2,FALSE),"")</f>
        <v/>
      </c>
      <c r="AK16" s="26">
        <v>1</v>
      </c>
      <c r="AL16" s="27" t="str">
        <f>IFERROR(VLOOKUP(AK16,$AG$95:$AH$159,2,FALSE),"")</f>
        <v/>
      </c>
      <c r="AM16" s="3"/>
      <c r="AN16" s="3"/>
    </row>
    <row r="17" spans="1:40" customFormat="1" ht="15.75" customHeight="1" thickBot="1" x14ac:dyDescent="0.35">
      <c r="A17" s="89" t="str">
        <f t="shared" si="1"/>
        <v/>
      </c>
      <c r="B17" s="90"/>
      <c r="O17" s="15"/>
      <c r="Q17" s="14"/>
      <c r="T17" s="14"/>
      <c r="AE17" s="5"/>
      <c r="AF17" s="5"/>
      <c r="AG17" s="26">
        <v>2</v>
      </c>
      <c r="AH17" s="27" t="str">
        <f t="shared" si="2"/>
        <v/>
      </c>
      <c r="AK17" s="26">
        <v>2</v>
      </c>
      <c r="AL17" s="27" t="str">
        <f>IFERROR(VLOOKUP(AK17,$AG$95:$AH$159,2,FALSE),"")</f>
        <v/>
      </c>
      <c r="AM17" s="3"/>
      <c r="AN17" s="3"/>
    </row>
    <row r="18" spans="1:40" customFormat="1" ht="15.75" customHeight="1" thickBot="1" x14ac:dyDescent="0.35">
      <c r="A18" s="89" t="str">
        <f t="shared" si="1"/>
        <v/>
      </c>
      <c r="B18" s="90"/>
      <c r="O18" s="15"/>
      <c r="Q18" s="14"/>
      <c r="T18" s="14"/>
      <c r="V18" s="2"/>
      <c r="Z18" s="2"/>
      <c r="AE18" s="5"/>
      <c r="AF18" s="5"/>
      <c r="AG18" s="26">
        <v>3</v>
      </c>
      <c r="AH18" s="27" t="str">
        <f t="shared" si="2"/>
        <v/>
      </c>
      <c r="AK18" s="26">
        <v>3</v>
      </c>
      <c r="AL18" s="27" t="str">
        <f>IFERROR(VLOOKUP(AK18,$AG$95:$AH$159,2,FALSE),"")</f>
        <v/>
      </c>
      <c r="AM18" s="3"/>
      <c r="AN18" s="3"/>
    </row>
    <row r="19" spans="1:40" customFormat="1" ht="15" customHeight="1" x14ac:dyDescent="0.3">
      <c r="A19" s="48"/>
      <c r="B19" s="48"/>
      <c r="O19" s="15"/>
      <c r="Q19" s="14"/>
      <c r="V19" s="2"/>
      <c r="Z19" s="2"/>
      <c r="AE19" s="5"/>
      <c r="AF19" s="5"/>
      <c r="AG19" s="26">
        <v>4</v>
      </c>
      <c r="AH19" s="27" t="str">
        <f t="shared" si="2"/>
        <v/>
      </c>
      <c r="AK19" s="26">
        <v>4</v>
      </c>
      <c r="AL19" s="27" t="str">
        <f>IFERROR(VLOOKUP(AK19,$AG$95:$AH$159,2,FALSE),"")</f>
        <v/>
      </c>
      <c r="AM19" s="3"/>
      <c r="AN19" s="3"/>
    </row>
    <row r="20" spans="1:40" customFormat="1" ht="15" thickBot="1" x14ac:dyDescent="0.35">
      <c r="A20" s="44" t="s">
        <v>180</v>
      </c>
      <c r="B20" s="46"/>
      <c r="O20" s="15"/>
      <c r="Q20" s="14"/>
      <c r="AE20" s="5"/>
      <c r="AF20" s="5"/>
      <c r="AG20" s="26">
        <v>5</v>
      </c>
      <c r="AH20" s="27" t="str">
        <f t="shared" si="2"/>
        <v/>
      </c>
    </row>
    <row r="21" spans="1:40" customFormat="1" ht="15.75" customHeight="1" thickBot="1" x14ac:dyDescent="0.35">
      <c r="A21" s="89" t="str">
        <f>IF(AL9&lt;&gt;"",AL9,IF(T9&lt;&gt;"",T9,""))</f>
        <v/>
      </c>
      <c r="B21" s="90"/>
      <c r="O21" s="15"/>
      <c r="Q21" s="14"/>
      <c r="AE21" s="5"/>
      <c r="AF21" s="5"/>
      <c r="AG21" s="26">
        <v>6</v>
      </c>
      <c r="AH21" s="27" t="str">
        <f t="shared" si="2"/>
        <v/>
      </c>
    </row>
    <row r="22" spans="1:40" customFormat="1" ht="15.75" customHeight="1" thickBot="1" x14ac:dyDescent="0.35">
      <c r="A22" s="89" t="str">
        <f t="shared" ref="A22:A24" si="3">IF(AL10&lt;&gt;"",AL10,IF(T10&lt;&gt;"",T10,""))</f>
        <v/>
      </c>
      <c r="B22" s="90"/>
      <c r="O22" s="15"/>
      <c r="Q22" s="3"/>
      <c r="AE22" s="5"/>
      <c r="AF22" s="5"/>
      <c r="AG22" s="10"/>
      <c r="AH22" s="3"/>
    </row>
    <row r="23" spans="1:40" customFormat="1" ht="15.75" customHeight="1" thickBot="1" x14ac:dyDescent="0.35">
      <c r="A23" s="89" t="str">
        <f t="shared" si="3"/>
        <v/>
      </c>
      <c r="B23" s="90"/>
      <c r="J23" s="3"/>
      <c r="K23" s="3"/>
      <c r="L23" s="12"/>
      <c r="M23" s="12"/>
      <c r="N23" s="12"/>
      <c r="O23" s="15"/>
      <c r="Q23" s="3"/>
      <c r="AE23" s="5"/>
      <c r="AF23" s="5"/>
      <c r="AG23" s="10"/>
      <c r="AH23" s="3"/>
    </row>
    <row r="24" spans="1:40" customFormat="1" ht="15.75" customHeight="1" thickBot="1" x14ac:dyDescent="0.35">
      <c r="A24" s="89" t="str">
        <f t="shared" si="3"/>
        <v/>
      </c>
      <c r="B24" s="90"/>
      <c r="J24" s="1"/>
      <c r="K24" s="1"/>
      <c r="L24" s="1"/>
      <c r="M24" s="1"/>
      <c r="N24" s="1"/>
      <c r="O24" s="15"/>
      <c r="Q24" s="3"/>
      <c r="AE24" s="5"/>
      <c r="AF24" s="5"/>
      <c r="AG24" s="10"/>
      <c r="AH24" s="3"/>
    </row>
    <row r="25" spans="1:40" customFormat="1" ht="15" customHeight="1" x14ac:dyDescent="0.3">
      <c r="A25" s="44"/>
      <c r="B25" s="46"/>
      <c r="E25" s="3"/>
      <c r="F25" s="3"/>
      <c r="G25" s="3"/>
      <c r="H25" s="3"/>
      <c r="I25" s="3"/>
      <c r="J25" s="3"/>
      <c r="K25" s="3"/>
      <c r="L25" s="12"/>
      <c r="M25" s="12"/>
      <c r="N25" s="12"/>
      <c r="O25" s="15"/>
      <c r="Q25" s="3"/>
      <c r="AE25" s="5"/>
      <c r="AF25" s="5"/>
      <c r="AG25" s="10"/>
      <c r="AH25" s="3"/>
    </row>
    <row r="26" spans="1:40" customFormat="1" ht="15" thickBot="1" x14ac:dyDescent="0.35">
      <c r="A26" s="44" t="s">
        <v>181</v>
      </c>
      <c r="B26" s="46"/>
      <c r="J26" s="3"/>
      <c r="K26" s="3"/>
      <c r="L26" s="12"/>
      <c r="O26" s="15"/>
      <c r="Q26" s="3"/>
      <c r="V26" s="2"/>
      <c r="Z26" s="2"/>
      <c r="AE26" s="5"/>
      <c r="AF26" s="5"/>
      <c r="AG26" s="10"/>
      <c r="AH26" s="3"/>
    </row>
    <row r="27" spans="1:40" customFormat="1" ht="15.75" customHeight="1" thickBot="1" x14ac:dyDescent="0.35">
      <c r="A27" s="89" t="str">
        <f>IF(AL16&lt;&gt;"",AL16,IF(T16&lt;&gt;"",T16,""))</f>
        <v/>
      </c>
      <c r="B27" s="90"/>
      <c r="J27" s="1"/>
      <c r="L27" s="12"/>
      <c r="O27" s="15"/>
      <c r="Q27" s="3"/>
      <c r="AE27" s="5"/>
      <c r="AF27" s="5"/>
      <c r="AG27" s="10"/>
      <c r="AH27" s="3"/>
    </row>
    <row r="28" spans="1:40" customFormat="1" ht="15.75" customHeight="1" thickBot="1" x14ac:dyDescent="0.35">
      <c r="A28" s="89" t="str">
        <f t="shared" ref="A28:A30" si="4">IF(AL17&lt;&gt;"",AL17,IF(T17&lt;&gt;"",T17,""))</f>
        <v/>
      </c>
      <c r="B28" s="90"/>
      <c r="O28" s="15"/>
      <c r="Q28" s="3"/>
      <c r="AE28" s="5"/>
      <c r="AF28" s="5"/>
      <c r="AG28" s="10"/>
      <c r="AH28" s="3"/>
    </row>
    <row r="29" spans="1:40" customFormat="1" ht="15.75" customHeight="1" thickBot="1" x14ac:dyDescent="0.35">
      <c r="A29" s="89" t="str">
        <f t="shared" si="4"/>
        <v/>
      </c>
      <c r="B29" s="90"/>
      <c r="J29" s="1"/>
      <c r="O29" s="15"/>
      <c r="Q29" s="3"/>
      <c r="AE29" s="5"/>
      <c r="AF29" s="5"/>
      <c r="AG29" s="10"/>
      <c r="AH29" s="3"/>
    </row>
    <row r="30" spans="1:40" customFormat="1" ht="15.75" customHeight="1" thickBot="1" x14ac:dyDescent="0.35">
      <c r="A30" s="89" t="str">
        <f t="shared" si="4"/>
        <v/>
      </c>
      <c r="B30" s="90"/>
      <c r="O30" s="15"/>
      <c r="Q30" s="3"/>
      <c r="AE30" s="5"/>
      <c r="AF30" s="5"/>
      <c r="AG30" s="10"/>
      <c r="AH30" s="3"/>
    </row>
    <row r="31" spans="1:40" customFormat="1" ht="14.4" x14ac:dyDescent="0.3">
      <c r="O31" s="15"/>
      <c r="S31" s="74"/>
      <c r="T31" s="74"/>
      <c r="U31" s="74"/>
      <c r="V31" s="73"/>
      <c r="W31" s="73"/>
      <c r="X31" s="73"/>
      <c r="Z31" s="73"/>
      <c r="AA31" s="73"/>
      <c r="AB31" s="73"/>
      <c r="AE31" s="5"/>
      <c r="AF31" s="5"/>
      <c r="AG31" s="5"/>
    </row>
    <row r="32" spans="1:40" customFormat="1" ht="18.75" customHeight="1" x14ac:dyDescent="0.35">
      <c r="A32" s="91" t="s">
        <v>210</v>
      </c>
      <c r="B32" s="91"/>
      <c r="C32" s="91"/>
      <c r="D32" s="91"/>
      <c r="E32" s="91"/>
      <c r="F32" s="91"/>
      <c r="G32" s="91"/>
      <c r="H32" s="91"/>
      <c r="I32" s="91"/>
      <c r="J32" s="91"/>
      <c r="K32" s="91"/>
      <c r="L32" s="91"/>
      <c r="M32" s="91"/>
      <c r="N32" s="91"/>
      <c r="O32" s="15"/>
      <c r="V32" s="13"/>
      <c r="W32" s="13"/>
      <c r="X32" s="13"/>
      <c r="Z32" s="13"/>
      <c r="AA32" s="13"/>
      <c r="AB32" s="13"/>
      <c r="AE32" s="13"/>
      <c r="AF32" s="13"/>
      <c r="AG32" s="13"/>
    </row>
    <row r="33" spans="1:31" ht="15.6" x14ac:dyDescent="0.3">
      <c r="A33" s="88" t="s">
        <v>217</v>
      </c>
      <c r="B33" s="88"/>
      <c r="C33" s="88"/>
      <c r="D33" s="88"/>
      <c r="E33" s="88"/>
      <c r="F33" s="88"/>
      <c r="G33" s="88"/>
      <c r="H33" s="88"/>
      <c r="I33" s="88"/>
      <c r="J33" s="88"/>
      <c r="K33" s="88"/>
      <c r="L33" s="88"/>
      <c r="M33" s="88"/>
      <c r="N33" s="88"/>
      <c r="S33" s="12"/>
      <c r="T33" s="12"/>
      <c r="U33" s="12"/>
      <c r="V33" s="12"/>
      <c r="W33" s="12"/>
      <c r="X33" s="12"/>
      <c r="Z33" s="12"/>
      <c r="AA33" s="12"/>
      <c r="AB33" s="12"/>
      <c r="AE33" s="13"/>
    </row>
    <row r="34" spans="1:31" x14ac:dyDescent="0.25">
      <c r="D34" s="12"/>
      <c r="S34" s="12"/>
      <c r="T34" s="12"/>
      <c r="U34" s="12"/>
      <c r="V34" s="12"/>
      <c r="W34" s="12"/>
      <c r="X34" s="12"/>
      <c r="Z34" s="12"/>
      <c r="AA34" s="12"/>
      <c r="AB34" s="12"/>
      <c r="AE34" s="13"/>
    </row>
    <row r="35" spans="1:31" ht="12" customHeight="1" x14ac:dyDescent="0.25">
      <c r="D35" s="12"/>
      <c r="I35" s="78" t="s">
        <v>211</v>
      </c>
      <c r="J35" s="78"/>
      <c r="K35" s="78"/>
      <c r="L35" s="78"/>
      <c r="M35" s="78"/>
      <c r="N35" s="78"/>
      <c r="S35" s="12"/>
      <c r="T35" s="12"/>
      <c r="U35" s="12"/>
      <c r="V35" s="12"/>
      <c r="W35" s="12"/>
      <c r="X35" s="12"/>
      <c r="Z35" s="12"/>
      <c r="AA35" s="12"/>
      <c r="AB35" s="12"/>
      <c r="AE35" s="13"/>
    </row>
    <row r="36" spans="1:31" ht="12" customHeight="1" x14ac:dyDescent="0.25">
      <c r="D36" s="12"/>
      <c r="I36" s="78"/>
      <c r="J36" s="78"/>
      <c r="K36" s="78"/>
      <c r="L36" s="78"/>
      <c r="M36" s="78"/>
      <c r="N36" s="78"/>
      <c r="S36" s="12"/>
      <c r="T36" s="12"/>
      <c r="U36" s="12"/>
      <c r="V36" s="12"/>
      <c r="W36" s="12"/>
      <c r="X36" s="12"/>
      <c r="Z36" s="12"/>
      <c r="AA36" s="12"/>
      <c r="AB36" s="12"/>
      <c r="AE36" s="13"/>
    </row>
    <row r="37" spans="1:31" ht="12" customHeight="1" x14ac:dyDescent="0.25">
      <c r="D37" s="12"/>
      <c r="I37" s="78"/>
      <c r="J37" s="78"/>
      <c r="K37" s="78"/>
      <c r="L37" s="78"/>
      <c r="M37" s="78"/>
      <c r="N37" s="78"/>
      <c r="S37" s="12"/>
      <c r="T37" s="12"/>
      <c r="U37" s="12"/>
      <c r="V37" s="12"/>
      <c r="W37" s="12"/>
      <c r="X37" s="12"/>
      <c r="Z37" s="12"/>
      <c r="AA37" s="12"/>
      <c r="AB37" s="12"/>
      <c r="AE37" s="13"/>
    </row>
    <row r="38" spans="1:31" ht="12" customHeight="1" x14ac:dyDescent="0.25">
      <c r="D38" s="12"/>
      <c r="I38" s="78"/>
      <c r="J38" s="78"/>
      <c r="K38" s="78"/>
      <c r="L38" s="78"/>
      <c r="M38" s="78"/>
      <c r="N38" s="78"/>
      <c r="S38" s="12"/>
      <c r="T38" s="12"/>
      <c r="U38" s="12"/>
      <c r="V38" s="12"/>
      <c r="W38" s="12"/>
      <c r="X38" s="12"/>
      <c r="Z38" s="12"/>
      <c r="AA38" s="12"/>
      <c r="AB38" s="12"/>
      <c r="AE38" s="13"/>
    </row>
    <row r="39" spans="1:31" x14ac:dyDescent="0.25">
      <c r="D39" s="12"/>
      <c r="I39" s="78"/>
      <c r="J39" s="78"/>
      <c r="K39" s="78"/>
      <c r="L39" s="78"/>
      <c r="M39" s="78"/>
      <c r="N39" s="78"/>
      <c r="S39" s="12"/>
      <c r="T39" s="12"/>
      <c r="U39" s="12"/>
      <c r="V39" s="12"/>
      <c r="W39" s="12"/>
      <c r="X39" s="12"/>
      <c r="Z39" s="12"/>
      <c r="AA39" s="12"/>
      <c r="AB39" s="12"/>
      <c r="AE39" s="13"/>
    </row>
    <row r="40" spans="1:31" ht="12.6" thickBot="1" x14ac:dyDescent="0.3">
      <c r="D40" s="12"/>
      <c r="I40" s="56"/>
      <c r="J40" s="94" t="str">
        <f>IFERROR(VLOOKUP(I40,'Listes et données'!$A$44:$B$143,2,FALSE),"")</f>
        <v/>
      </c>
      <c r="K40" s="94"/>
      <c r="L40" s="94"/>
      <c r="M40" s="94"/>
      <c r="N40" s="94"/>
      <c r="S40" s="12"/>
      <c r="T40" s="12"/>
      <c r="U40" s="12"/>
      <c r="V40" s="12"/>
      <c r="W40" s="12"/>
      <c r="X40" s="12"/>
      <c r="Z40" s="12"/>
      <c r="AA40" s="12"/>
      <c r="AB40" s="12"/>
      <c r="AE40" s="13"/>
    </row>
    <row r="41" spans="1:31" ht="12.6" thickBot="1" x14ac:dyDescent="0.3">
      <c r="D41" s="12"/>
      <c r="I41" s="57"/>
      <c r="J41" s="94" t="str">
        <f>IFERROR(VLOOKUP(I41,'Listes et données'!$A$44:$B$143,2,FALSE),"")</f>
        <v/>
      </c>
      <c r="K41" s="94"/>
      <c r="L41" s="94"/>
      <c r="M41" s="94"/>
      <c r="N41" s="94"/>
      <c r="S41" s="12"/>
      <c r="T41" s="12"/>
      <c r="U41" s="12"/>
      <c r="V41" s="12"/>
      <c r="W41" s="12"/>
      <c r="X41" s="12"/>
      <c r="Z41" s="12"/>
      <c r="AA41" s="12"/>
      <c r="AB41" s="12"/>
      <c r="AE41" s="13"/>
    </row>
    <row r="42" spans="1:31" ht="12.6" thickBot="1" x14ac:dyDescent="0.3">
      <c r="D42" s="12"/>
      <c r="I42" s="57"/>
      <c r="J42" s="94" t="str">
        <f>IFERROR(VLOOKUP(I42,'Listes et données'!$A$44:$B$143,2,FALSE),"")</f>
        <v/>
      </c>
      <c r="K42" s="94"/>
      <c r="L42" s="94"/>
      <c r="M42" s="94"/>
      <c r="N42" s="94"/>
      <c r="S42" s="12"/>
      <c r="T42" s="12"/>
      <c r="U42" s="12"/>
      <c r="V42" s="12"/>
      <c r="W42" s="12"/>
      <c r="X42" s="12"/>
      <c r="Z42" s="12"/>
      <c r="AA42" s="12"/>
      <c r="AB42" s="12"/>
      <c r="AE42" s="13"/>
    </row>
    <row r="43" spans="1:31" ht="12.6" thickBot="1" x14ac:dyDescent="0.3">
      <c r="D43" s="12"/>
      <c r="I43" s="57"/>
      <c r="J43" s="94" t="str">
        <f>IFERROR(VLOOKUP(I43,'Listes et données'!$A$44:$B$143,2,FALSE),"")</f>
        <v/>
      </c>
      <c r="K43" s="94"/>
      <c r="L43" s="94"/>
      <c r="M43" s="94"/>
      <c r="N43" s="94"/>
      <c r="S43" s="12"/>
      <c r="T43" s="12"/>
      <c r="U43" s="12"/>
      <c r="V43" s="12"/>
      <c r="W43" s="12"/>
      <c r="X43" s="12"/>
      <c r="Z43" s="12"/>
      <c r="AA43" s="12"/>
      <c r="AB43" s="12"/>
      <c r="AE43" s="13"/>
    </row>
    <row r="44" spans="1:31" ht="12.6" thickBot="1" x14ac:dyDescent="0.3">
      <c r="D44" s="12"/>
      <c r="I44" s="57"/>
      <c r="J44" s="94" t="str">
        <f>IFERROR(VLOOKUP(I44,'Listes et données'!$A$44:$B$143,2,FALSE),"")</f>
        <v/>
      </c>
      <c r="K44" s="94"/>
      <c r="L44" s="94"/>
      <c r="M44" s="94"/>
      <c r="N44" s="94"/>
      <c r="S44" s="12"/>
      <c r="T44" s="12"/>
      <c r="U44" s="12"/>
      <c r="V44" s="12"/>
      <c r="W44" s="12"/>
      <c r="X44" s="12"/>
      <c r="Z44" s="12"/>
      <c r="AA44" s="12"/>
      <c r="AB44" s="12"/>
      <c r="AE44" s="13"/>
    </row>
    <row r="45" spans="1:31" ht="12.6" thickBot="1" x14ac:dyDescent="0.3">
      <c r="D45" s="12"/>
      <c r="I45" s="57"/>
      <c r="J45" s="94" t="str">
        <f>IFERROR(VLOOKUP(I45,'Listes et données'!$A$44:$B$143,2,FALSE),"")</f>
        <v/>
      </c>
      <c r="K45" s="94"/>
      <c r="L45" s="94"/>
      <c r="M45" s="94"/>
      <c r="N45" s="94"/>
      <c r="S45" s="12"/>
      <c r="T45" s="12"/>
      <c r="U45" s="12"/>
      <c r="V45" s="12"/>
      <c r="W45" s="12"/>
      <c r="X45" s="12"/>
      <c r="Z45" s="12"/>
      <c r="AA45" s="12"/>
      <c r="AB45" s="12"/>
      <c r="AE45" s="13"/>
    </row>
    <row r="46" spans="1:31" ht="12.6" thickBot="1" x14ac:dyDescent="0.3">
      <c r="D46" s="12"/>
      <c r="I46" s="57"/>
      <c r="J46" s="94" t="str">
        <f>IFERROR(VLOOKUP(I46,'Listes et données'!$A$44:$B$143,2,FALSE),"")</f>
        <v/>
      </c>
      <c r="K46" s="94"/>
      <c r="L46" s="94"/>
      <c r="M46" s="94"/>
      <c r="N46" s="94"/>
      <c r="S46" s="12"/>
      <c r="T46" s="12"/>
      <c r="U46" s="12"/>
      <c r="V46" s="12"/>
      <c r="W46" s="12"/>
      <c r="X46" s="12"/>
      <c r="Z46" s="12"/>
      <c r="AA46" s="12"/>
      <c r="AB46" s="12"/>
      <c r="AE46" s="13"/>
    </row>
    <row r="47" spans="1:31" x14ac:dyDescent="0.25">
      <c r="D47" s="12"/>
      <c r="I47" s="58"/>
      <c r="J47" s="94" t="str">
        <f>IFERROR(VLOOKUP(I47,'Listes et données'!$A$44:$B$143,2,FALSE),"")</f>
        <v/>
      </c>
      <c r="K47" s="94"/>
      <c r="L47" s="94"/>
      <c r="M47" s="94"/>
      <c r="N47" s="94"/>
      <c r="S47" s="12"/>
      <c r="T47" s="12"/>
      <c r="U47" s="12"/>
      <c r="V47" s="12"/>
      <c r="W47" s="12"/>
      <c r="X47" s="12"/>
      <c r="Z47" s="12"/>
      <c r="AA47" s="12"/>
      <c r="AB47" s="12"/>
      <c r="AE47" s="13"/>
    </row>
    <row r="48" spans="1:31" x14ac:dyDescent="0.25">
      <c r="D48" s="12"/>
      <c r="I48" s="48"/>
      <c r="J48" s="48"/>
      <c r="K48" s="48"/>
      <c r="L48" s="51"/>
      <c r="M48" s="51"/>
      <c r="N48" s="51"/>
      <c r="S48" s="12"/>
      <c r="T48" s="12"/>
      <c r="U48" s="12"/>
      <c r="V48" s="12"/>
      <c r="W48" s="12"/>
      <c r="X48" s="12"/>
      <c r="Z48" s="12"/>
      <c r="AA48" s="12"/>
      <c r="AB48" s="12"/>
      <c r="AE48" s="13"/>
    </row>
    <row r="49" spans="1:34" x14ac:dyDescent="0.25">
      <c r="D49" s="12"/>
      <c r="I49" s="92" t="s">
        <v>212</v>
      </c>
      <c r="J49" s="92"/>
      <c r="K49" s="92"/>
      <c r="L49" s="92"/>
      <c r="M49" s="92"/>
      <c r="N49" s="92"/>
      <c r="S49" s="12"/>
      <c r="T49" s="12"/>
      <c r="U49" s="12"/>
      <c r="V49" s="12"/>
      <c r="AA49" s="12"/>
      <c r="AE49" s="13"/>
    </row>
    <row r="50" spans="1:34" x14ac:dyDescent="0.25">
      <c r="D50" s="12"/>
      <c r="I50" s="92"/>
      <c r="J50" s="92"/>
      <c r="K50" s="92"/>
      <c r="L50" s="92"/>
      <c r="M50" s="92"/>
      <c r="N50" s="92"/>
      <c r="S50" s="12"/>
      <c r="T50" s="12"/>
      <c r="U50" s="12"/>
      <c r="V50" s="12"/>
      <c r="AA50" s="12"/>
    </row>
    <row r="51" spans="1:34" x14ac:dyDescent="0.25">
      <c r="D51" s="12"/>
      <c r="I51" s="92"/>
      <c r="J51" s="92"/>
      <c r="K51" s="92"/>
      <c r="L51" s="92"/>
      <c r="M51" s="92"/>
      <c r="N51" s="92"/>
      <c r="S51" s="12"/>
      <c r="T51" s="12"/>
      <c r="U51" s="12"/>
      <c r="V51" s="12"/>
      <c r="AA51" s="12"/>
    </row>
    <row r="52" spans="1:34" ht="20.25" customHeight="1" thickBot="1" x14ac:dyDescent="0.3">
      <c r="D52" s="12"/>
      <c r="I52" s="92"/>
      <c r="J52" s="92"/>
      <c r="K52" s="92"/>
      <c r="L52" s="92"/>
      <c r="M52" s="92"/>
      <c r="N52" s="92"/>
      <c r="S52" s="12"/>
      <c r="T52" s="12"/>
      <c r="U52" s="12"/>
      <c r="V52" s="12"/>
      <c r="AA52" s="12"/>
    </row>
    <row r="53" spans="1:34" ht="12.6" thickBot="1" x14ac:dyDescent="0.3">
      <c r="D53" s="12"/>
      <c r="I53" s="57"/>
      <c r="J53" s="94" t="str">
        <f>IFERROR(VLOOKUP(I53,'Listes et données'!$A$44:$B$143,2,FALSE),"")</f>
        <v/>
      </c>
      <c r="K53" s="94"/>
      <c r="L53" s="94"/>
      <c r="M53" s="94"/>
      <c r="N53" s="94"/>
      <c r="S53" s="12"/>
      <c r="T53" s="12"/>
      <c r="U53" s="12"/>
      <c r="V53" s="12"/>
      <c r="AA53" s="12"/>
    </row>
    <row r="54" spans="1:34" ht="12.6" thickBot="1" x14ac:dyDescent="0.3">
      <c r="D54" s="12"/>
      <c r="I54" s="57"/>
      <c r="J54" s="94" t="str">
        <f>IFERROR(VLOOKUP(I54,'Listes et données'!$A$44:$B$143,2,FALSE),"")</f>
        <v/>
      </c>
      <c r="K54" s="94"/>
      <c r="L54" s="94"/>
      <c r="M54" s="94"/>
      <c r="N54" s="94"/>
      <c r="S54" s="12"/>
      <c r="T54" s="12"/>
      <c r="U54" s="12"/>
      <c r="V54" s="12"/>
      <c r="AA54" s="12"/>
    </row>
    <row r="55" spans="1:34" x14ac:dyDescent="0.25">
      <c r="D55" s="12"/>
      <c r="I55" s="58"/>
      <c r="J55" s="94" t="str">
        <f>IFERROR(VLOOKUP(I55,'Listes et données'!$A$44:$B$143,2,FALSE),"")</f>
        <v/>
      </c>
      <c r="K55" s="94"/>
      <c r="L55" s="94"/>
      <c r="M55" s="94"/>
      <c r="N55" s="94"/>
      <c r="S55" s="12" t="str">
        <f>IF(ISERROR(VLOOKUP(D55,$D$95:D159,1,FALSE)),"","o")</f>
        <v/>
      </c>
      <c r="T55" s="12" t="str">
        <f>IF(ISERROR(VLOOKUP(D55,D$49:$D56,1,FALSE)),"","o")</f>
        <v/>
      </c>
      <c r="U55" s="12" t="str">
        <f t="shared" ref="U55:U58" si="5">IF(OR(S55="o",T55="o"),"o","")</f>
        <v/>
      </c>
      <c r="V55" s="12" t="str">
        <f>IF(ISERROR(VLOOKUP(L56,L$95:L159,1,FALSE)),"","o")</f>
        <v/>
      </c>
      <c r="AA55" s="12" t="str">
        <f>IF(ISERROR(VLOOKUP(N56,N$49:PS56,1,FALSE)),"","o")</f>
        <v/>
      </c>
    </row>
    <row r="56" spans="1:34" ht="13.8" x14ac:dyDescent="0.25">
      <c r="A56" s="93"/>
      <c r="B56" s="93"/>
      <c r="C56" s="93"/>
      <c r="D56" s="93"/>
      <c r="E56" s="93"/>
      <c r="F56" s="93"/>
      <c r="G56" s="93"/>
      <c r="H56" s="93"/>
      <c r="I56" s="93"/>
      <c r="J56" s="93"/>
      <c r="K56" s="93"/>
      <c r="L56" s="93"/>
      <c r="S56" s="12" t="str">
        <f>IF(ISERROR(VLOOKUP(D56,$D$95:D159,1,FALSE)),"","o")</f>
        <v/>
      </c>
      <c r="T56" s="12" t="str">
        <f>IF(ISERROR(VLOOKUP(D56,D$49:$D56,1,FALSE)),"","o")</f>
        <v/>
      </c>
      <c r="U56" s="12" t="str">
        <f t="shared" si="5"/>
        <v/>
      </c>
      <c r="V56" s="12" t="str">
        <f>IF(ISERROR(VLOOKUP(#REF!,L$95:L159,1,FALSE)),"","o")</f>
        <v/>
      </c>
      <c r="AA56" s="12" t="str">
        <f>IF(ISERROR(VLOOKUP(#REF!,N$49:PS56,1,FALSE)),"","o")</f>
        <v/>
      </c>
    </row>
    <row r="57" spans="1:34" s="17" customFormat="1" ht="15.75" customHeight="1" x14ac:dyDescent="0.3">
      <c r="A57" s="75" t="s">
        <v>218</v>
      </c>
      <c r="B57" s="75"/>
      <c r="C57" s="75"/>
      <c r="D57" s="75"/>
      <c r="E57" s="75"/>
      <c r="F57" s="75"/>
      <c r="G57" s="75"/>
      <c r="H57" s="75"/>
      <c r="I57" s="75"/>
      <c r="J57" s="75"/>
      <c r="K57" s="75"/>
      <c r="L57" s="75"/>
      <c r="M57" s="75"/>
      <c r="N57" s="75"/>
      <c r="O57" s="22"/>
      <c r="S57" s="30" t="str">
        <f>IF(ISERROR(VLOOKUP(D57,$D$95:D159,1,FALSE)),"","o")</f>
        <v/>
      </c>
      <c r="T57" s="30" t="str">
        <f>IF(ISERROR(VLOOKUP(D57,D$49:$D58,1,FALSE)),"","o")</f>
        <v/>
      </c>
      <c r="U57" s="30" t="str">
        <f t="shared" si="5"/>
        <v/>
      </c>
      <c r="V57" s="73" t="s">
        <v>175</v>
      </c>
      <c r="W57" s="73"/>
      <c r="X57" s="73"/>
      <c r="AE57" s="23"/>
      <c r="AF57" s="23"/>
      <c r="AG57" s="23"/>
    </row>
    <row r="58" spans="1:34" ht="100.2" customHeight="1" x14ac:dyDescent="0.25">
      <c r="A58" s="77" t="s">
        <v>213</v>
      </c>
      <c r="B58" s="77"/>
      <c r="C58" s="60"/>
      <c r="D58" s="55" t="s">
        <v>231</v>
      </c>
      <c r="E58" s="48"/>
      <c r="F58" s="76" t="s">
        <v>214</v>
      </c>
      <c r="G58" s="76"/>
      <c r="H58" s="76"/>
      <c r="I58" s="76"/>
      <c r="J58" s="76"/>
      <c r="P58" s="17"/>
      <c r="S58" s="12" t="str">
        <f>IF(ISERROR(VLOOKUP(#REF!,$D$95:D159,1,FALSE)),"","o")</f>
        <v/>
      </c>
      <c r="T58" s="12" t="str">
        <f>IF(ISERROR(VLOOKUP(#REF!,D$49:$D58,1,FALSE)),"","o")</f>
        <v/>
      </c>
      <c r="U58" s="12" t="str">
        <f t="shared" si="5"/>
        <v/>
      </c>
      <c r="V58" s="28" t="s">
        <v>146</v>
      </c>
      <c r="W58" s="28" t="s">
        <v>147</v>
      </c>
      <c r="X58" s="28" t="s">
        <v>148</v>
      </c>
      <c r="AG58" s="31" t="s">
        <v>176</v>
      </c>
      <c r="AH58" s="11" t="s">
        <v>177</v>
      </c>
    </row>
    <row r="59" spans="1:34" ht="12" customHeight="1" x14ac:dyDescent="0.25">
      <c r="A59" s="85" t="s">
        <v>168</v>
      </c>
      <c r="B59" s="85"/>
      <c r="C59" s="48"/>
      <c r="D59" s="59"/>
      <c r="E59" s="48"/>
      <c r="F59" s="81"/>
      <c r="G59" s="81"/>
      <c r="H59" s="81"/>
      <c r="I59" s="81"/>
      <c r="J59" s="81"/>
      <c r="L59" s="3"/>
      <c r="M59" s="3"/>
      <c r="N59" s="3"/>
      <c r="O59" s="21"/>
      <c r="P59" s="17"/>
      <c r="Q59" s="17"/>
      <c r="R59" s="17"/>
      <c r="S59" s="17"/>
      <c r="T59" s="17"/>
      <c r="U59" s="17"/>
      <c r="V59" s="32" t="str">
        <f>IF(ISERROR(VLOOKUP($F59,$F$58:$F58,1,FALSE)),"","o")</f>
        <v/>
      </c>
      <c r="W59" s="32" t="str">
        <f>IF(ISERROR(VLOOKUP($F59,$F60:$F89,1,FALSE)),"","o")</f>
        <v/>
      </c>
      <c r="X59" s="33" t="str">
        <f t="shared" ref="X59:X89" si="6">IF(OR(V59="o",W59="o"),"o","")</f>
        <v/>
      </c>
      <c r="AG59" s="28" t="str">
        <f>IF(F59="","",F59)</f>
        <v/>
      </c>
      <c r="AH59" s="34" t="str">
        <f>IF(A59="","",A59)</f>
        <v xml:space="preserve">Réaliser un revenu confortable </v>
      </c>
    </row>
    <row r="60" spans="1:34" ht="12" customHeight="1" x14ac:dyDescent="0.25">
      <c r="A60" s="79" t="s">
        <v>172</v>
      </c>
      <c r="B60" s="80"/>
      <c r="C60" s="48"/>
      <c r="D60" s="59"/>
      <c r="E60" s="48"/>
      <c r="F60" s="82"/>
      <c r="G60" s="83"/>
      <c r="H60" s="83"/>
      <c r="I60" s="83"/>
      <c r="J60" s="84"/>
      <c r="L60" s="3"/>
      <c r="M60" s="3"/>
      <c r="N60" s="3"/>
      <c r="P60" s="17"/>
      <c r="V60" s="32" t="str">
        <f>IF(ISERROR(VLOOKUP($F60,$F$58:$F59,1,FALSE)),"","o")</f>
        <v/>
      </c>
      <c r="W60" s="32" t="str">
        <f>IF(ISERROR(VLOOKUP($F60,$F61:$F90,1,FALSE)),"","o")</f>
        <v/>
      </c>
      <c r="X60" s="33" t="str">
        <f t="shared" si="6"/>
        <v/>
      </c>
      <c r="AG60" s="28" t="str">
        <f t="shared" ref="AG60:AG89" si="7">IF(F60="","",F60)</f>
        <v/>
      </c>
      <c r="AH60" s="34" t="str">
        <f t="shared" ref="AH60:AH89" si="8">IF(A60="","",A60)</f>
        <v>Maximiser mon revenu par des coûts bas</v>
      </c>
    </row>
    <row r="61" spans="1:34" ht="12" customHeight="1" x14ac:dyDescent="0.25">
      <c r="A61" s="79" t="s">
        <v>173</v>
      </c>
      <c r="B61" s="80"/>
      <c r="C61" s="48"/>
      <c r="D61" s="59"/>
      <c r="E61" s="48"/>
      <c r="F61" s="82"/>
      <c r="G61" s="83"/>
      <c r="H61" s="83"/>
      <c r="I61" s="83"/>
      <c r="J61" s="84"/>
      <c r="L61" s="3"/>
      <c r="M61" s="3"/>
      <c r="N61" s="3"/>
      <c r="V61" s="32" t="str">
        <f>IF(ISERROR(VLOOKUP($F61,$F$58:$F60,1,FALSE)),"","o")</f>
        <v/>
      </c>
      <c r="W61" s="32" t="str">
        <f>IF(ISERROR(VLOOKUP($F61,$F62:$F159,1,FALSE)),"","o")</f>
        <v/>
      </c>
      <c r="X61" s="33" t="str">
        <f t="shared" si="6"/>
        <v/>
      </c>
      <c r="AG61" s="28" t="str">
        <f t="shared" si="7"/>
        <v/>
      </c>
      <c r="AH61" s="34" t="str">
        <f t="shared" si="8"/>
        <v>Maximiser mon revenu par des ventes élevées</v>
      </c>
    </row>
    <row r="62" spans="1:34" ht="12" customHeight="1" x14ac:dyDescent="0.25">
      <c r="A62" s="79" t="s">
        <v>160</v>
      </c>
      <c r="B62" s="80"/>
      <c r="C62" s="48"/>
      <c r="D62" s="59"/>
      <c r="E62" s="48"/>
      <c r="F62" s="82"/>
      <c r="G62" s="83"/>
      <c r="H62" s="83"/>
      <c r="I62" s="83"/>
      <c r="J62" s="84"/>
      <c r="V62" s="32" t="str">
        <f>IF(ISERROR(VLOOKUP($F62,$F$58:$F61,1,FALSE)),"","o")</f>
        <v/>
      </c>
      <c r="W62" s="32" t="str">
        <f>IF(ISERROR(VLOOKUP($F62,$F63:$F159,1,FALSE)),"","o")</f>
        <v/>
      </c>
      <c r="X62" s="33" t="str">
        <f t="shared" si="6"/>
        <v/>
      </c>
      <c r="AG62" s="28" t="str">
        <f t="shared" si="7"/>
        <v/>
      </c>
      <c r="AH62" s="34" t="str">
        <f t="shared" si="8"/>
        <v>Travailler en famille sur l'exploitation</v>
      </c>
    </row>
    <row r="63" spans="1:34" ht="12" customHeight="1" x14ac:dyDescent="0.25">
      <c r="A63" s="79" t="s">
        <v>161</v>
      </c>
      <c r="B63" s="80"/>
      <c r="C63" s="48"/>
      <c r="D63" s="59"/>
      <c r="E63" s="48"/>
      <c r="F63" s="82"/>
      <c r="G63" s="83"/>
      <c r="H63" s="83"/>
      <c r="I63" s="83"/>
      <c r="J63" s="84"/>
      <c r="V63" s="32" t="str">
        <f>IF(ISERROR(VLOOKUP($F63,$F$58:$F62,1,FALSE)),"","o")</f>
        <v/>
      </c>
      <c r="W63" s="32" t="str">
        <f>IF(ISERROR(VLOOKUP($F63,$F64:$F159,1,FALSE)),"","o")</f>
        <v/>
      </c>
      <c r="X63" s="33" t="str">
        <f t="shared" si="6"/>
        <v/>
      </c>
      <c r="AG63" s="28" t="str">
        <f t="shared" si="7"/>
        <v/>
      </c>
      <c r="AH63" s="34" t="str">
        <f t="shared" si="8"/>
        <v>Diriger du personnel</v>
      </c>
    </row>
    <row r="64" spans="1:34" ht="12" customHeight="1" x14ac:dyDescent="0.25">
      <c r="A64" s="79" t="s">
        <v>162</v>
      </c>
      <c r="B64" s="80"/>
      <c r="C64" s="48"/>
      <c r="D64" s="59"/>
      <c r="E64" s="48"/>
      <c r="F64" s="82"/>
      <c r="G64" s="83"/>
      <c r="H64" s="83"/>
      <c r="I64" s="83"/>
      <c r="J64" s="84"/>
      <c r="V64" s="32" t="str">
        <f>IF(ISERROR(VLOOKUP($F64,$F$58:$F63,1,FALSE)),"","o")</f>
        <v/>
      </c>
      <c r="W64" s="32" t="str">
        <f>IF(ISERROR(VLOOKUP($F64,$F65:$F159,1,FALSE)),"","o")</f>
        <v/>
      </c>
      <c r="X64" s="33" t="str">
        <f t="shared" si="6"/>
        <v/>
      </c>
      <c r="AG64" s="28" t="str">
        <f t="shared" si="7"/>
        <v/>
      </c>
      <c r="AH64" s="34" t="str">
        <f t="shared" si="8"/>
        <v>Etre indépendant</v>
      </c>
    </row>
    <row r="65" spans="1:34" ht="12" customHeight="1" x14ac:dyDescent="0.25">
      <c r="A65" s="79" t="s">
        <v>163</v>
      </c>
      <c r="B65" s="80"/>
      <c r="C65" s="48"/>
      <c r="D65" s="59"/>
      <c r="E65" s="48"/>
      <c r="F65" s="82"/>
      <c r="G65" s="83"/>
      <c r="H65" s="83"/>
      <c r="I65" s="83"/>
      <c r="J65" s="84"/>
      <c r="V65" s="32" t="str">
        <f>IF(ISERROR(VLOOKUP($F65,$F$58:$F64,1,FALSE)),"","o")</f>
        <v/>
      </c>
      <c r="W65" s="32" t="str">
        <f>IF(ISERROR(VLOOKUP($F65,$F66:$F159,1,FALSE)),"","o")</f>
        <v/>
      </c>
      <c r="X65" s="33" t="str">
        <f t="shared" si="6"/>
        <v/>
      </c>
      <c r="AG65" s="28" t="str">
        <f t="shared" si="7"/>
        <v/>
      </c>
      <c r="AH65" s="34" t="str">
        <f t="shared" si="8"/>
        <v>Travailler en collaboration avec d'autres</v>
      </c>
    </row>
    <row r="66" spans="1:34" ht="12" customHeight="1" x14ac:dyDescent="0.25">
      <c r="A66" s="79" t="s">
        <v>164</v>
      </c>
      <c r="B66" s="80"/>
      <c r="C66" s="48"/>
      <c r="D66" s="59"/>
      <c r="E66" s="48"/>
      <c r="F66" s="82"/>
      <c r="G66" s="83"/>
      <c r="H66" s="83"/>
      <c r="I66" s="83"/>
      <c r="J66" s="84"/>
      <c r="V66" s="32" t="str">
        <f>IF(ISERROR(VLOOKUP($F66,$F$58:$F65,1,FALSE)),"","o")</f>
        <v/>
      </c>
      <c r="W66" s="32" t="str">
        <f>IF(ISERROR(VLOOKUP($F66,$F67:$F159,1,FALSE)),"","o")</f>
        <v/>
      </c>
      <c r="X66" s="33" t="str">
        <f t="shared" si="6"/>
        <v/>
      </c>
      <c r="AG66" s="28" t="str">
        <f t="shared" si="7"/>
        <v/>
      </c>
      <c r="AH66" s="34" t="str">
        <f t="shared" si="8"/>
        <v>Etre le moins dépendant possible des autres</v>
      </c>
    </row>
    <row r="67" spans="1:34" ht="12" customHeight="1" x14ac:dyDescent="0.25">
      <c r="A67" s="79" t="s">
        <v>167</v>
      </c>
      <c r="B67" s="80"/>
      <c r="C67" s="48"/>
      <c r="D67" s="59"/>
      <c r="E67" s="48"/>
      <c r="F67" s="82"/>
      <c r="G67" s="83"/>
      <c r="H67" s="83"/>
      <c r="I67" s="83"/>
      <c r="J67" s="84"/>
      <c r="V67" s="32" t="str">
        <f>IF(ISERROR(VLOOKUP($F67,$F$58:$F66,1,FALSE)),"","o")</f>
        <v/>
      </c>
      <c r="W67" s="32" t="str">
        <f>IF(ISERROR(VLOOKUP($F67,$F68:$F159,1,FALSE)),"","o")</f>
        <v/>
      </c>
      <c r="X67" s="33" t="str">
        <f t="shared" si="6"/>
        <v/>
      </c>
      <c r="AG67" s="28" t="str">
        <f t="shared" si="7"/>
        <v/>
      </c>
      <c r="AH67" s="34" t="str">
        <f t="shared" si="8"/>
        <v>Travailler avec un parc machines moderne</v>
      </c>
    </row>
    <row r="68" spans="1:34" ht="12" customHeight="1" x14ac:dyDescent="0.25">
      <c r="A68" s="79" t="s">
        <v>230</v>
      </c>
      <c r="B68" s="80"/>
      <c r="C68" s="48"/>
      <c r="D68" s="59"/>
      <c r="E68" s="48"/>
      <c r="F68" s="82"/>
      <c r="G68" s="83"/>
      <c r="H68" s="83"/>
      <c r="I68" s="83"/>
      <c r="J68" s="84"/>
      <c r="V68" s="32" t="str">
        <f>IF(ISERROR(VLOOKUP($F68,$F$58:$F67,1,FALSE)),"","o")</f>
        <v/>
      </c>
      <c r="W68" s="32" t="str">
        <f>IF(ISERROR(VLOOKUP($F68,$F69:$F159,1,FALSE)),"","o")</f>
        <v/>
      </c>
      <c r="X68" s="33" t="str">
        <f t="shared" si="6"/>
        <v/>
      </c>
      <c r="AG68" s="28" t="str">
        <f t="shared" si="7"/>
        <v/>
      </c>
      <c r="AH68" s="34" t="str">
        <f t="shared" si="8"/>
        <v>Maximiser les rendements physique</v>
      </c>
    </row>
    <row r="69" spans="1:34" ht="12" customHeight="1" x14ac:dyDescent="0.25">
      <c r="A69" s="79" t="s">
        <v>223</v>
      </c>
      <c r="B69" s="80"/>
      <c r="C69" s="48"/>
      <c r="D69" s="59"/>
      <c r="E69" s="48"/>
      <c r="F69" s="82"/>
      <c r="G69" s="83"/>
      <c r="H69" s="83"/>
      <c r="I69" s="83"/>
      <c r="J69" s="84"/>
      <c r="V69" s="32" t="str">
        <f>IF(ISERROR(VLOOKUP($F69,$F$58:$F68,1,FALSE)),"","o")</f>
        <v/>
      </c>
      <c r="W69" s="32" t="str">
        <f>IF(ISERROR(VLOOKUP($F69,$F71:$F159,1,FALSE)),"","o")</f>
        <v/>
      </c>
      <c r="X69" s="33" t="str">
        <f t="shared" si="6"/>
        <v/>
      </c>
      <c r="AG69" s="28" t="str">
        <f t="shared" si="7"/>
        <v/>
      </c>
      <c r="AH69" s="34" t="str">
        <f t="shared" si="8"/>
        <v>Avoir des congés pour passer du temps en famille</v>
      </c>
    </row>
    <row r="70" spans="1:34" ht="12" customHeight="1" x14ac:dyDescent="0.25">
      <c r="A70" s="79" t="s">
        <v>174</v>
      </c>
      <c r="B70" s="80"/>
      <c r="C70" s="48"/>
      <c r="D70" s="59"/>
      <c r="E70" s="48"/>
      <c r="F70" s="82"/>
      <c r="G70" s="83"/>
      <c r="H70" s="83"/>
      <c r="I70" s="83"/>
      <c r="J70" s="84"/>
      <c r="V70" s="32" t="str">
        <f>IF(ISERROR(VLOOKUP($F70,$F$58:$F69,1,FALSE)),"","o")</f>
        <v/>
      </c>
      <c r="W70" s="32" t="str">
        <f>IF(ISERROR(VLOOKUP($F70,$F72:$F160,1,FALSE)),"","o")</f>
        <v/>
      </c>
      <c r="X70" s="33" t="str">
        <f t="shared" si="6"/>
        <v/>
      </c>
      <c r="AG70" s="28" t="str">
        <f t="shared" si="7"/>
        <v/>
      </c>
      <c r="AH70" s="34" t="str">
        <f t="shared" si="8"/>
        <v>Avoir des congés pour sortir la tête du guidon</v>
      </c>
    </row>
    <row r="71" spans="1:34" ht="12" customHeight="1" x14ac:dyDescent="0.25">
      <c r="A71" s="79" t="s">
        <v>158</v>
      </c>
      <c r="B71" s="80"/>
      <c r="C71" s="48"/>
      <c r="D71" s="59"/>
      <c r="E71" s="48"/>
      <c r="F71" s="82"/>
      <c r="G71" s="83"/>
      <c r="H71" s="83"/>
      <c r="I71" s="83"/>
      <c r="J71" s="84"/>
      <c r="V71" s="32" t="str">
        <f>IF(ISERROR(VLOOKUP($F71,$F$58:$F69,1,FALSE)),"","o")</f>
        <v/>
      </c>
      <c r="W71" s="32" t="str">
        <f>IF(ISERROR(VLOOKUP($F71,$F72:$F159,1,FALSE)),"","o")</f>
        <v/>
      </c>
      <c r="X71" s="33" t="str">
        <f t="shared" si="6"/>
        <v/>
      </c>
      <c r="AG71" s="28" t="str">
        <f t="shared" si="7"/>
        <v/>
      </c>
      <c r="AH71" s="34" t="str">
        <f t="shared" si="8"/>
        <v>Faire grandir l'exploitation</v>
      </c>
    </row>
    <row r="72" spans="1:34" ht="12" customHeight="1" x14ac:dyDescent="0.25">
      <c r="A72" s="79" t="s">
        <v>159</v>
      </c>
      <c r="B72" s="80"/>
      <c r="C72" s="48"/>
      <c r="D72" s="59"/>
      <c r="E72" s="48"/>
      <c r="F72" s="82"/>
      <c r="G72" s="83"/>
      <c r="H72" s="83"/>
      <c r="I72" s="83"/>
      <c r="J72" s="84"/>
      <c r="V72" s="32" t="str">
        <f>IF(ISERROR(VLOOKUP($F72,$F$58:$F71,1,FALSE)),"","o")</f>
        <v/>
      </c>
      <c r="W72" s="32" t="str">
        <f>IF(ISERROR(VLOOKUP($F72,$F73:$F159,1,FALSE)),"","o")</f>
        <v/>
      </c>
      <c r="X72" s="33" t="str">
        <f t="shared" si="6"/>
        <v/>
      </c>
      <c r="AG72" s="28" t="str">
        <f t="shared" si="7"/>
        <v/>
      </c>
      <c r="AH72" s="34" t="str">
        <f t="shared" si="8"/>
        <v>Etre reconnu comme un bon agriculteur</v>
      </c>
    </row>
    <row r="73" spans="1:34" ht="12" customHeight="1" x14ac:dyDescent="0.25">
      <c r="A73" s="79" t="s">
        <v>165</v>
      </c>
      <c r="B73" s="80"/>
      <c r="C73" s="48"/>
      <c r="D73" s="59"/>
      <c r="E73" s="48"/>
      <c r="F73" s="82"/>
      <c r="G73" s="83"/>
      <c r="H73" s="83"/>
      <c r="I73" s="83"/>
      <c r="J73" s="84"/>
      <c r="V73" s="32" t="str">
        <f>IF(ISERROR(VLOOKUP($F73,$F$58:$F72,1,FALSE)),"","o")</f>
        <v/>
      </c>
      <c r="W73" s="32" t="str">
        <f>IF(ISERROR(VLOOKUP($F73,$F74:$F159,1,FALSE)),"","o")</f>
        <v/>
      </c>
      <c r="X73" s="33" t="str">
        <f t="shared" si="6"/>
        <v/>
      </c>
      <c r="AG73" s="28" t="str">
        <f t="shared" si="7"/>
        <v/>
      </c>
      <c r="AH73" s="34" t="str">
        <f t="shared" si="8"/>
        <v>Etre reconnu comme un agriculteur qui a réussi</v>
      </c>
    </row>
    <row r="74" spans="1:34" ht="12" customHeight="1" x14ac:dyDescent="0.25">
      <c r="A74" s="79" t="s">
        <v>154</v>
      </c>
      <c r="B74" s="80"/>
      <c r="C74" s="48"/>
      <c r="D74" s="59"/>
      <c r="E74" s="48"/>
      <c r="F74" s="82"/>
      <c r="G74" s="83"/>
      <c r="H74" s="83"/>
      <c r="I74" s="83"/>
      <c r="J74" s="84"/>
      <c r="V74" s="32" t="str">
        <f>IF(ISERROR(VLOOKUP($F74,$F$58:$F73,1,FALSE)),"","o")</f>
        <v/>
      </c>
      <c r="W74" s="32" t="str">
        <f>IF(ISERROR(VLOOKUP($F74,$F75:$F159,1,FALSE)),"","o")</f>
        <v/>
      </c>
      <c r="X74" s="33" t="str">
        <f t="shared" si="6"/>
        <v/>
      </c>
      <c r="AG74" s="28" t="str">
        <f t="shared" si="7"/>
        <v/>
      </c>
      <c r="AH74" s="34" t="str">
        <f t="shared" si="8"/>
        <v>Former des apprentis</v>
      </c>
    </row>
    <row r="75" spans="1:34" ht="12" customHeight="1" x14ac:dyDescent="0.25">
      <c r="A75" s="79" t="s">
        <v>155</v>
      </c>
      <c r="B75" s="80"/>
      <c r="C75" s="48"/>
      <c r="D75" s="59"/>
      <c r="E75" s="48"/>
      <c r="F75" s="82"/>
      <c r="G75" s="83"/>
      <c r="H75" s="83"/>
      <c r="I75" s="83"/>
      <c r="J75" s="84"/>
      <c r="V75" s="32" t="str">
        <f>IF(ISERROR(VLOOKUP($F75,$F$58:$F74,1,FALSE)),"","o")</f>
        <v/>
      </c>
      <c r="W75" s="32" t="str">
        <f>IF(ISERROR(VLOOKUP($F75,$F76:$F159,1,FALSE)),"","o")</f>
        <v/>
      </c>
      <c r="X75" s="33" t="str">
        <f t="shared" si="6"/>
        <v/>
      </c>
      <c r="AG75" s="28" t="str">
        <f t="shared" si="7"/>
        <v/>
      </c>
      <c r="AH75" s="34" t="str">
        <f t="shared" si="8"/>
        <v>Perpétuer le patrimoine de mes ancêtres</v>
      </c>
    </row>
    <row r="76" spans="1:34" ht="12" customHeight="1" x14ac:dyDescent="0.25">
      <c r="A76" s="79" t="s">
        <v>156</v>
      </c>
      <c r="B76" s="80"/>
      <c r="C76" s="48"/>
      <c r="D76" s="59"/>
      <c r="E76" s="48"/>
      <c r="F76" s="82"/>
      <c r="G76" s="83"/>
      <c r="H76" s="83"/>
      <c r="I76" s="83"/>
      <c r="J76" s="84"/>
      <c r="V76" s="32" t="str">
        <f>IF(ISERROR(VLOOKUP($F76,$F$58:$F75,1,FALSE)),"","o")</f>
        <v/>
      </c>
      <c r="W76" s="32" t="str">
        <f>IF(ISERROR(VLOOKUP($F76,$F77:$F159,1,FALSE)),"","o")</f>
        <v/>
      </c>
      <c r="X76" s="33" t="str">
        <f t="shared" si="6"/>
        <v/>
      </c>
      <c r="AG76" s="28" t="str">
        <f t="shared" si="7"/>
        <v/>
      </c>
      <c r="AH76" s="34" t="str">
        <f t="shared" si="8"/>
        <v>Transmettre le patrimoine à mes descendants</v>
      </c>
    </row>
    <row r="77" spans="1:34" ht="12" customHeight="1" x14ac:dyDescent="0.25">
      <c r="A77" s="79" t="s">
        <v>157</v>
      </c>
      <c r="B77" s="80"/>
      <c r="C77" s="48"/>
      <c r="D77" s="59"/>
      <c r="E77" s="48"/>
      <c r="F77" s="82"/>
      <c r="G77" s="83"/>
      <c r="H77" s="83"/>
      <c r="I77" s="83"/>
      <c r="J77" s="84"/>
      <c r="V77" s="32" t="str">
        <f>IF(ISERROR(VLOOKUP($F77,$F$58:$F76,1,FALSE)),"","o")</f>
        <v/>
      </c>
      <c r="W77" s="32" t="str">
        <f>IF(ISERROR(VLOOKUP($F77,$F78:$F159,1,FALSE)),"","o")</f>
        <v/>
      </c>
      <c r="X77" s="33" t="str">
        <f t="shared" si="6"/>
        <v/>
      </c>
      <c r="AG77" s="28" t="str">
        <f t="shared" si="7"/>
        <v/>
      </c>
      <c r="AH77" s="34" t="str">
        <f t="shared" si="8"/>
        <v>Nourrir la population</v>
      </c>
    </row>
    <row r="78" spans="1:34" ht="12" customHeight="1" x14ac:dyDescent="0.25">
      <c r="A78" s="79" t="s">
        <v>166</v>
      </c>
      <c r="B78" s="80"/>
      <c r="C78" s="48"/>
      <c r="D78" s="59"/>
      <c r="E78" s="48"/>
      <c r="F78" s="82"/>
      <c r="G78" s="83"/>
      <c r="H78" s="83"/>
      <c r="I78" s="83"/>
      <c r="J78" s="84"/>
      <c r="V78" s="32" t="str">
        <f>IF(ISERROR(VLOOKUP($F78,$F$58:$F77,1,FALSE)),"","o")</f>
        <v/>
      </c>
      <c r="W78" s="32" t="str">
        <f>IF(ISERROR(VLOOKUP($F78,$F80:$F159,1,FALSE)),"","o")</f>
        <v/>
      </c>
      <c r="X78" s="33" t="str">
        <f t="shared" si="6"/>
        <v/>
      </c>
      <c r="AG78" s="28" t="str">
        <f t="shared" si="7"/>
        <v/>
      </c>
      <c r="AH78" s="34" t="str">
        <f t="shared" si="8"/>
        <v>Produire durablement</v>
      </c>
    </row>
    <row r="79" spans="1:34" ht="12" customHeight="1" x14ac:dyDescent="0.25">
      <c r="A79" s="79" t="s">
        <v>228</v>
      </c>
      <c r="B79" s="80"/>
      <c r="C79" s="48"/>
      <c r="D79" s="59"/>
      <c r="E79" s="48"/>
      <c r="F79" s="82"/>
      <c r="G79" s="83"/>
      <c r="H79" s="83"/>
      <c r="I79" s="83"/>
      <c r="J79" s="84"/>
      <c r="V79" s="32" t="str">
        <f>IF(ISERROR(VLOOKUP($F79,$F$58:$F77,1,FALSE)),"","o")</f>
        <v/>
      </c>
      <c r="W79" s="32" t="str">
        <f>IF(ISERROR(VLOOKUP($F79,$F80:$F158,1,FALSE)),"","o")</f>
        <v/>
      </c>
      <c r="X79" s="33" t="str">
        <f t="shared" si="6"/>
        <v/>
      </c>
      <c r="AG79" s="28" t="str">
        <f t="shared" si="7"/>
        <v/>
      </c>
      <c r="AH79" s="34" t="str">
        <f t="shared" si="8"/>
        <v>Travailler dans un secteur qui a du sens</v>
      </c>
    </row>
    <row r="80" spans="1:34" ht="12" customHeight="1" x14ac:dyDescent="0.25">
      <c r="A80" s="79" t="s">
        <v>169</v>
      </c>
      <c r="B80" s="80"/>
      <c r="C80" s="48"/>
      <c r="D80" s="59"/>
      <c r="E80" s="48"/>
      <c r="F80" s="82"/>
      <c r="G80" s="83"/>
      <c r="H80" s="83"/>
      <c r="I80" s="83"/>
      <c r="J80" s="84"/>
      <c r="V80" s="32" t="str">
        <f>IF(ISERROR(VLOOKUP($F80,$F$58:$F78,1,FALSE)),"","o")</f>
        <v/>
      </c>
      <c r="W80" s="32" t="str">
        <f>IF(ISERROR(VLOOKUP($F80,$F81:$F159,1,FALSE)),"","o")</f>
        <v/>
      </c>
      <c r="X80" s="33" t="str">
        <f t="shared" si="6"/>
        <v/>
      </c>
      <c r="AG80" s="28" t="str">
        <f t="shared" si="7"/>
        <v/>
      </c>
      <c r="AH80" s="34" t="str">
        <f t="shared" si="8"/>
        <v>Travailler avec des animaux</v>
      </c>
    </row>
    <row r="81" spans="1:38" ht="12" customHeight="1" x14ac:dyDescent="0.25">
      <c r="A81" s="79" t="s">
        <v>170</v>
      </c>
      <c r="B81" s="80"/>
      <c r="C81" s="48"/>
      <c r="D81" s="59"/>
      <c r="E81" s="48"/>
      <c r="F81" s="82"/>
      <c r="G81" s="83"/>
      <c r="H81" s="83"/>
      <c r="I81" s="83"/>
      <c r="J81" s="84"/>
      <c r="V81" s="32" t="str">
        <f>IF(ISERROR(VLOOKUP($F81,$F$58:$F80,1,FALSE)),"","o")</f>
        <v/>
      </c>
      <c r="W81" s="32" t="str">
        <f>IF(ISERROR(VLOOKUP($F81,$F82:$F159,1,FALSE)),"","o")</f>
        <v/>
      </c>
      <c r="X81" s="33" t="str">
        <f t="shared" si="6"/>
        <v/>
      </c>
      <c r="AG81" s="28" t="str">
        <f t="shared" si="7"/>
        <v/>
      </c>
      <c r="AH81" s="34" t="str">
        <f t="shared" si="8"/>
        <v>Travailler avec la nature</v>
      </c>
    </row>
    <row r="82" spans="1:38" ht="12" customHeight="1" x14ac:dyDescent="0.25">
      <c r="A82" s="79" t="s">
        <v>171</v>
      </c>
      <c r="B82" s="80"/>
      <c r="C82" s="48"/>
      <c r="D82" s="59"/>
      <c r="E82" s="48"/>
      <c r="F82" s="82"/>
      <c r="G82" s="83"/>
      <c r="H82" s="83"/>
      <c r="I82" s="83"/>
      <c r="J82" s="84"/>
      <c r="V82" s="32" t="str">
        <f>IF(ISERROR(VLOOKUP($F82,$F$58:$F81,1,FALSE)),"","o")</f>
        <v/>
      </c>
      <c r="W82" s="32" t="str">
        <f>IF(ISERROR(VLOOKUP($F82,$F83:$F159,1,FALSE)),"","o")</f>
        <v/>
      </c>
      <c r="X82" s="33" t="str">
        <f t="shared" si="6"/>
        <v/>
      </c>
      <c r="AG82" s="28" t="str">
        <f t="shared" si="7"/>
        <v/>
      </c>
      <c r="AH82" s="34" t="str">
        <f t="shared" si="8"/>
        <v>Fournir des produits de haute qualité</v>
      </c>
    </row>
    <row r="83" spans="1:38" ht="12" customHeight="1" x14ac:dyDescent="0.25">
      <c r="A83" s="79"/>
      <c r="B83" s="80"/>
      <c r="C83" s="48"/>
      <c r="D83" s="59"/>
      <c r="E83" s="48"/>
      <c r="F83" s="82"/>
      <c r="G83" s="83"/>
      <c r="H83" s="83"/>
      <c r="I83" s="83"/>
      <c r="J83" s="84"/>
      <c r="V83" s="32" t="str">
        <f>IF(ISERROR(VLOOKUP($F83,$F$58:$F82,1,FALSE)),"","o")</f>
        <v/>
      </c>
      <c r="W83" s="32" t="str">
        <f>IF(ISERROR(VLOOKUP($F83,$F84:$F159,1,FALSE)),"","o")</f>
        <v/>
      </c>
      <c r="X83" s="33" t="str">
        <f t="shared" si="6"/>
        <v/>
      </c>
      <c r="AG83" s="28" t="str">
        <f t="shared" si="7"/>
        <v/>
      </c>
      <c r="AH83" s="34" t="str">
        <f t="shared" si="8"/>
        <v/>
      </c>
    </row>
    <row r="84" spans="1:38" ht="12" customHeight="1" x14ac:dyDescent="0.25">
      <c r="A84" s="79"/>
      <c r="B84" s="80"/>
      <c r="C84" s="48"/>
      <c r="D84" s="59"/>
      <c r="E84" s="48"/>
      <c r="F84" s="82"/>
      <c r="G84" s="83"/>
      <c r="H84" s="83"/>
      <c r="I84" s="83"/>
      <c r="J84" s="84"/>
      <c r="V84" s="32" t="str">
        <f>IF(ISERROR(VLOOKUP($F84,$F$58:$F83,1,FALSE)),"","o")</f>
        <v/>
      </c>
      <c r="W84" s="32" t="str">
        <f>IF(ISERROR(VLOOKUP($F84,$F85:$F159,1,FALSE)),"","o")</f>
        <v/>
      </c>
      <c r="X84" s="33" t="str">
        <f t="shared" si="6"/>
        <v/>
      </c>
      <c r="AG84" s="28" t="str">
        <f t="shared" si="7"/>
        <v/>
      </c>
      <c r="AH84" s="34" t="str">
        <f t="shared" si="8"/>
        <v/>
      </c>
    </row>
    <row r="85" spans="1:38" ht="12" customHeight="1" x14ac:dyDescent="0.25">
      <c r="A85" s="79"/>
      <c r="B85" s="80"/>
      <c r="C85" s="48"/>
      <c r="D85" s="59"/>
      <c r="E85" s="48"/>
      <c r="F85" s="82"/>
      <c r="G85" s="83"/>
      <c r="H85" s="83"/>
      <c r="I85" s="83"/>
      <c r="J85" s="84"/>
      <c r="V85" s="32" t="str">
        <f>IF(ISERROR(VLOOKUP($F85,$F$58:$F84,1,FALSE)),"","o")</f>
        <v/>
      </c>
      <c r="W85" s="32" t="str">
        <f>IF(ISERROR(VLOOKUP($F85,$F86:$F159,1,FALSE)),"","o")</f>
        <v/>
      </c>
      <c r="X85" s="33" t="str">
        <f t="shared" si="6"/>
        <v/>
      </c>
      <c r="AG85" s="28" t="str">
        <f t="shared" si="7"/>
        <v/>
      </c>
      <c r="AH85" s="34" t="str">
        <f t="shared" si="8"/>
        <v/>
      </c>
    </row>
    <row r="86" spans="1:38" ht="12" customHeight="1" x14ac:dyDescent="0.25">
      <c r="A86" s="79"/>
      <c r="B86" s="80"/>
      <c r="C86" s="48"/>
      <c r="D86" s="59"/>
      <c r="E86" s="48"/>
      <c r="F86" s="82"/>
      <c r="G86" s="83"/>
      <c r="H86" s="83"/>
      <c r="I86" s="83"/>
      <c r="J86" s="84"/>
      <c r="V86" s="32" t="str">
        <f>IF(ISERROR(VLOOKUP($F86,$F$58:$F85,1,FALSE)),"","o")</f>
        <v/>
      </c>
      <c r="W86" s="32" t="str">
        <f>IF(ISERROR(VLOOKUP($F86,$F87:$F159,1,FALSE)),"","o")</f>
        <v/>
      </c>
      <c r="X86" s="33" t="str">
        <f t="shared" si="6"/>
        <v/>
      </c>
      <c r="AG86" s="28" t="str">
        <f t="shared" si="7"/>
        <v/>
      </c>
      <c r="AH86" s="34" t="str">
        <f t="shared" si="8"/>
        <v/>
      </c>
    </row>
    <row r="87" spans="1:38" ht="12" customHeight="1" x14ac:dyDescent="0.25">
      <c r="A87" s="79"/>
      <c r="B87" s="80"/>
      <c r="C87" s="48"/>
      <c r="D87" s="59"/>
      <c r="E87" s="48"/>
      <c r="F87" s="82"/>
      <c r="G87" s="83"/>
      <c r="H87" s="83"/>
      <c r="I87" s="83"/>
      <c r="J87" s="84"/>
      <c r="V87" s="32" t="str">
        <f>IF(ISERROR(VLOOKUP($F87,$F$58:$F86,1,FALSE)),"","o")</f>
        <v/>
      </c>
      <c r="W87" s="32" t="str">
        <f>IF(ISERROR(VLOOKUP($F87,$F88:$F159,1,FALSE)),"","o")</f>
        <v/>
      </c>
      <c r="X87" s="33" t="str">
        <f t="shared" si="6"/>
        <v/>
      </c>
      <c r="AG87" s="28" t="str">
        <f t="shared" si="7"/>
        <v/>
      </c>
      <c r="AH87" s="34" t="str">
        <f t="shared" si="8"/>
        <v/>
      </c>
    </row>
    <row r="88" spans="1:38" ht="12" customHeight="1" x14ac:dyDescent="0.25">
      <c r="A88" s="79"/>
      <c r="B88" s="80"/>
      <c r="C88" s="48"/>
      <c r="D88" s="59"/>
      <c r="E88" s="48"/>
      <c r="F88" s="82"/>
      <c r="G88" s="83"/>
      <c r="H88" s="83"/>
      <c r="I88" s="83"/>
      <c r="J88" s="84"/>
      <c r="V88" s="32" t="str">
        <f>IF(ISERROR(VLOOKUP($F88,$F$58:$F87,1,FALSE)),"","o")</f>
        <v/>
      </c>
      <c r="W88" s="32" t="str">
        <f>IF(ISERROR(VLOOKUP($F88,$F89:$F159,1,FALSE)),"","o")</f>
        <v/>
      </c>
      <c r="X88" s="33" t="str">
        <f t="shared" si="6"/>
        <v/>
      </c>
      <c r="AG88" s="28" t="str">
        <f t="shared" si="7"/>
        <v/>
      </c>
      <c r="AH88" s="34" t="str">
        <f t="shared" si="8"/>
        <v/>
      </c>
    </row>
    <row r="89" spans="1:38" ht="12" customHeight="1" x14ac:dyDescent="0.25">
      <c r="A89" s="79"/>
      <c r="B89" s="80"/>
      <c r="C89" s="48"/>
      <c r="D89" s="59"/>
      <c r="E89" s="48"/>
      <c r="F89" s="82"/>
      <c r="G89" s="83"/>
      <c r="H89" s="83"/>
      <c r="I89" s="83"/>
      <c r="J89" s="84"/>
      <c r="V89" s="32" t="str">
        <f>IF(ISERROR(VLOOKUP($F89,$F$58:$F88,1,FALSE)),"","o")</f>
        <v/>
      </c>
      <c r="W89" s="32" t="str">
        <f>IF(ISERROR(VLOOKUP($F89,$F90:$F159,1,FALSE)),"","o")</f>
        <v/>
      </c>
      <c r="X89" s="33" t="str">
        <f t="shared" si="6"/>
        <v/>
      </c>
      <c r="AG89" s="28" t="str">
        <f t="shared" si="7"/>
        <v/>
      </c>
      <c r="AH89" s="34" t="str">
        <f t="shared" si="8"/>
        <v/>
      </c>
    </row>
    <row r="90" spans="1:38" ht="12" customHeight="1" x14ac:dyDescent="0.25"/>
    <row r="91" spans="1:38" s="17" customFormat="1" ht="15.75" customHeight="1" x14ac:dyDescent="0.3">
      <c r="A91" s="75" t="s">
        <v>219</v>
      </c>
      <c r="B91" s="75"/>
      <c r="C91" s="75"/>
      <c r="D91" s="75"/>
      <c r="E91" s="75"/>
      <c r="F91" s="75"/>
      <c r="G91" s="75"/>
      <c r="H91" s="75"/>
      <c r="I91" s="75"/>
      <c r="J91" s="75"/>
      <c r="K91" s="75"/>
      <c r="L91" s="75"/>
      <c r="M91" s="75"/>
      <c r="N91" s="75"/>
      <c r="O91" s="22"/>
      <c r="S91" s="71" t="s">
        <v>200</v>
      </c>
      <c r="T91" s="71"/>
      <c r="U91" s="71"/>
      <c r="V91" s="72" t="s">
        <v>150</v>
      </c>
      <c r="W91" s="72"/>
      <c r="X91" s="72"/>
      <c r="Z91" s="72" t="s">
        <v>151</v>
      </c>
      <c r="AA91" s="72"/>
      <c r="AB91" s="72"/>
      <c r="AE91" s="23"/>
      <c r="AF91" s="23"/>
      <c r="AG91" s="23"/>
    </row>
    <row r="92" spans="1:38" customFormat="1" ht="106.95" customHeight="1" x14ac:dyDescent="0.3">
      <c r="A92" s="77" t="s">
        <v>232</v>
      </c>
      <c r="B92" s="77"/>
      <c r="C92" s="54"/>
      <c r="D92" s="55" t="s">
        <v>215</v>
      </c>
      <c r="E92" s="54"/>
      <c r="F92" s="76" t="s">
        <v>216</v>
      </c>
      <c r="G92" s="76"/>
      <c r="H92" s="76"/>
      <c r="I92" s="76"/>
      <c r="J92" s="76"/>
      <c r="K92" s="54"/>
      <c r="L92" s="55" t="s">
        <v>233</v>
      </c>
      <c r="M92" s="54"/>
      <c r="N92" s="55" t="s">
        <v>234</v>
      </c>
      <c r="O92" s="15"/>
      <c r="P92" s="2"/>
      <c r="Q92" s="3"/>
      <c r="R92" s="3"/>
      <c r="S92" s="32" t="s">
        <v>146</v>
      </c>
      <c r="T92" s="32" t="s">
        <v>147</v>
      </c>
      <c r="U92" s="32" t="s">
        <v>148</v>
      </c>
      <c r="V92" s="28" t="s">
        <v>146</v>
      </c>
      <c r="W92" s="28" t="s">
        <v>147</v>
      </c>
      <c r="X92" s="28" t="s">
        <v>148</v>
      </c>
      <c r="Y92" s="3"/>
      <c r="Z92" s="28" t="s">
        <v>146</v>
      </c>
      <c r="AA92" s="28" t="s">
        <v>147</v>
      </c>
      <c r="AB92" s="28" t="s">
        <v>148</v>
      </c>
      <c r="AC92" s="3"/>
      <c r="AD92" s="3"/>
      <c r="AE92" s="32" t="s">
        <v>201</v>
      </c>
      <c r="AF92" s="32" t="s">
        <v>203</v>
      </c>
      <c r="AG92" s="32" t="s">
        <v>202</v>
      </c>
      <c r="AH92" s="3"/>
      <c r="AI92" s="3"/>
      <c r="AJ92" s="3"/>
      <c r="AK92" s="3"/>
      <c r="AL92" s="3"/>
    </row>
    <row r="93" spans="1:38" customFormat="1" ht="12" customHeight="1" x14ac:dyDescent="0.3">
      <c r="A93" s="47"/>
      <c r="B93" s="48"/>
      <c r="C93" s="48"/>
      <c r="D93" s="49"/>
      <c r="E93" s="48"/>
      <c r="F93" s="63" t="s">
        <v>118</v>
      </c>
      <c r="G93" s="63" t="s">
        <v>117</v>
      </c>
      <c r="H93" s="64">
        <v>0</v>
      </c>
      <c r="I93" s="63" t="s">
        <v>116</v>
      </c>
      <c r="J93" s="63" t="s">
        <v>115</v>
      </c>
      <c r="K93" s="48"/>
      <c r="L93" s="49"/>
      <c r="M93" s="48"/>
      <c r="N93" s="49"/>
      <c r="O93" s="15"/>
      <c r="P93" s="3"/>
      <c r="Q93" s="3"/>
      <c r="R93" s="3"/>
      <c r="S93" s="13"/>
      <c r="T93" s="13"/>
      <c r="U93" s="13"/>
      <c r="V93" s="13"/>
      <c r="W93" s="13"/>
      <c r="X93" s="13"/>
      <c r="Y93" s="3"/>
      <c r="Z93" s="13"/>
      <c r="AA93" s="13"/>
      <c r="AB93" s="13"/>
      <c r="AC93" s="3"/>
      <c r="AD93" s="3"/>
      <c r="AE93" s="13"/>
      <c r="AF93" s="13"/>
      <c r="AG93" s="13"/>
      <c r="AH93" s="3"/>
      <c r="AI93" s="3"/>
      <c r="AJ93" s="3"/>
      <c r="AK93" s="3"/>
      <c r="AL93" s="3"/>
    </row>
    <row r="94" spans="1:38" ht="14.4" x14ac:dyDescent="0.3">
      <c r="A94" s="44" t="s">
        <v>220</v>
      </c>
      <c r="B94" s="48"/>
      <c r="C94" s="48"/>
      <c r="D94" s="51"/>
      <c r="E94" s="48"/>
      <c r="F94" s="48"/>
      <c r="G94" s="48"/>
      <c r="H94" s="48"/>
      <c r="I94" s="48"/>
      <c r="J94" s="48"/>
      <c r="K94" s="48"/>
      <c r="L94" s="48"/>
      <c r="M94" s="48"/>
      <c r="N94" s="48"/>
      <c r="S94" s="13"/>
      <c r="T94" s="13"/>
      <c r="U94" s="13"/>
      <c r="V94" s="13"/>
      <c r="W94" s="13"/>
      <c r="X94" s="13"/>
      <c r="Z94" s="13"/>
      <c r="AA94" s="13"/>
      <c r="AB94" s="13"/>
      <c r="AE94" s="13"/>
      <c r="AF94" s="13"/>
      <c r="AG94" s="13"/>
    </row>
    <row r="95" spans="1:38" x14ac:dyDescent="0.25">
      <c r="A95" s="48" t="s">
        <v>182</v>
      </c>
      <c r="B95" s="53"/>
      <c r="C95" s="48"/>
      <c r="D95" s="50"/>
      <c r="E95" s="48"/>
      <c r="F95" s="50"/>
      <c r="G95" s="50"/>
      <c r="H95" s="50"/>
      <c r="I95" s="50"/>
      <c r="J95" s="50"/>
      <c r="K95" s="48"/>
      <c r="L95" s="50"/>
      <c r="M95" s="51"/>
      <c r="N95" s="50"/>
      <c r="S95" s="33" t="str">
        <f>IF(ISERROR(VLOOKUP(D95,$D$11:D94,1,FALSE)),"","o")</f>
        <v/>
      </c>
      <c r="T95" s="33" t="str">
        <f>IF(ISERROR(VLOOKUP(D95,D96:$D$159,1,FALSE)),"","o")</f>
        <v/>
      </c>
      <c r="U95" s="33" t="str">
        <f t="shared" ref="U95:U158" si="9">IF(OR(S95="o",T95="o"),"o","")</f>
        <v/>
      </c>
      <c r="V95" s="33" t="str">
        <f>IF(ISERROR(VLOOKUP(L95,L$94:L94,1,FALSE)),"","o")</f>
        <v/>
      </c>
      <c r="W95" s="33" t="str">
        <f>IF(ISERROR(VLOOKUP(L95,L96:L$159,1,FALSE)),"","o")</f>
        <v/>
      </c>
      <c r="X95" s="33" t="str">
        <f>IF(OR(V95="o",W95="o"),"o","")</f>
        <v/>
      </c>
      <c r="Z95" s="33" t="str">
        <f>IF(ISERROR(VLOOKUP(N95,N$94:N94,1,FALSE)),"","o")</f>
        <v/>
      </c>
      <c r="AA95" s="33" t="str">
        <f>IF(ISERROR(VLOOKUP(N95,N96:PS$158,1,FALSE)),"","o")</f>
        <v/>
      </c>
      <c r="AB95" s="33" t="str">
        <f t="shared" ref="AB95:AB158" si="10">IF(OR(Z95="o",AA95="o"),"o","")</f>
        <v/>
      </c>
      <c r="AE95" s="32" t="str">
        <f t="shared" ref="AE95:AE98" si="11">IF(D95="","",D95)</f>
        <v/>
      </c>
      <c r="AF95" s="28" t="str">
        <f t="shared" ref="AF95:AF98" si="12">IF(L95="","",L95)</f>
        <v/>
      </c>
      <c r="AG95" s="28" t="str">
        <f t="shared" ref="AG95:AG98" si="13">IF(N95="","",N95)</f>
        <v/>
      </c>
      <c r="AH95" s="34" t="str">
        <f>CONCATENATE(A95," ",B95)</f>
        <v xml:space="preserve">Formation agricole : </v>
      </c>
    </row>
    <row r="96" spans="1:38" x14ac:dyDescent="0.25">
      <c r="A96" s="48" t="s">
        <v>183</v>
      </c>
      <c r="B96" s="53"/>
      <c r="C96" s="48"/>
      <c r="D96" s="50"/>
      <c r="E96" s="48"/>
      <c r="F96" s="50"/>
      <c r="G96" s="50"/>
      <c r="H96" s="50"/>
      <c r="I96" s="50"/>
      <c r="J96" s="50"/>
      <c r="K96" s="48"/>
      <c r="L96" s="50"/>
      <c r="M96" s="51"/>
      <c r="N96" s="50"/>
      <c r="S96" s="33" t="str">
        <f>IF(ISERROR(VLOOKUP(D96,$D$11:D95,1,FALSE)),"","o")</f>
        <v/>
      </c>
      <c r="T96" s="33" t="str">
        <f>IF(ISERROR(VLOOKUP(D96,D97:$D$159,1,FALSE)),"","o")</f>
        <v/>
      </c>
      <c r="U96" s="33" t="str">
        <f t="shared" si="9"/>
        <v/>
      </c>
      <c r="V96" s="33" t="str">
        <f>IF(ISERROR(VLOOKUP(L96,L$94:L95,1,FALSE)),"","o")</f>
        <v/>
      </c>
      <c r="W96" s="33" t="str">
        <f>IF(ISERROR(VLOOKUP(L96,L97:L$159,1,FALSE)),"","o")</f>
        <v/>
      </c>
      <c r="X96" s="33" t="str">
        <f t="shared" ref="X96:X159" si="14">IF(OR(V96="o",W96="o"),"o","")</f>
        <v/>
      </c>
      <c r="Z96" s="33" t="str">
        <f>IF(ISERROR(VLOOKUP(N96,N$94:N95,1,FALSE)),"","o")</f>
        <v/>
      </c>
      <c r="AA96" s="33" t="str">
        <f>IF(ISERROR(VLOOKUP(N96,N97:PS$158,1,FALSE)),"","o")</f>
        <v/>
      </c>
      <c r="AB96" s="33" t="str">
        <f t="shared" si="10"/>
        <v/>
      </c>
      <c r="AE96" s="32" t="str">
        <f t="shared" si="11"/>
        <v/>
      </c>
      <c r="AF96" s="28" t="str">
        <f t="shared" si="12"/>
        <v/>
      </c>
      <c r="AG96" s="28" t="str">
        <f t="shared" si="13"/>
        <v/>
      </c>
      <c r="AH96" s="34" t="str">
        <f>CONCATENATE(A96," ",B96)</f>
        <v xml:space="preserve">Autre formation 2 : </v>
      </c>
    </row>
    <row r="97" spans="1:38" x14ac:dyDescent="0.25">
      <c r="A97" s="48" t="s">
        <v>183</v>
      </c>
      <c r="B97" s="53"/>
      <c r="C97" s="48"/>
      <c r="D97" s="50"/>
      <c r="E97" s="48"/>
      <c r="F97" s="50"/>
      <c r="G97" s="50"/>
      <c r="H97" s="50"/>
      <c r="I97" s="50"/>
      <c r="J97" s="50"/>
      <c r="K97" s="48"/>
      <c r="L97" s="50"/>
      <c r="M97" s="51"/>
      <c r="N97" s="50"/>
      <c r="S97" s="33" t="str">
        <f>IF(ISERROR(VLOOKUP(D97,$D$11:D96,1,FALSE)),"","o")</f>
        <v/>
      </c>
      <c r="T97" s="33" t="str">
        <f>IF(ISERROR(VLOOKUP(D97,D98:$D$159,1,FALSE)),"","o")</f>
        <v/>
      </c>
      <c r="U97" s="33" t="str">
        <f t="shared" si="9"/>
        <v/>
      </c>
      <c r="V97" s="33" t="str">
        <f>IF(ISERROR(VLOOKUP(L97,L$94:L96,1,FALSE)),"","o")</f>
        <v/>
      </c>
      <c r="W97" s="33" t="str">
        <f>IF(ISERROR(VLOOKUP(L97,L98:L$159,1,FALSE)),"","o")</f>
        <v/>
      </c>
      <c r="X97" s="33" t="str">
        <f t="shared" si="14"/>
        <v/>
      </c>
      <c r="Z97" s="33" t="str">
        <f>IF(ISERROR(VLOOKUP(N97,N$94:N96,1,FALSE)),"","o")</f>
        <v/>
      </c>
      <c r="AA97" s="33" t="str">
        <f>IF(ISERROR(VLOOKUP(N97,N98:PS$158,1,FALSE)),"","o")</f>
        <v/>
      </c>
      <c r="AB97" s="33" t="str">
        <f t="shared" si="10"/>
        <v/>
      </c>
      <c r="AE97" s="32" t="str">
        <f t="shared" si="11"/>
        <v/>
      </c>
      <c r="AF97" s="28" t="str">
        <f t="shared" si="12"/>
        <v/>
      </c>
      <c r="AG97" s="28" t="str">
        <f t="shared" si="13"/>
        <v/>
      </c>
      <c r="AH97" s="34" t="str">
        <f>CONCATENATE(A97," ",B97)</f>
        <v xml:space="preserve">Autre formation 2 : </v>
      </c>
    </row>
    <row r="98" spans="1:38" x14ac:dyDescent="0.25">
      <c r="A98" s="48" t="s">
        <v>184</v>
      </c>
      <c r="B98" s="53"/>
      <c r="C98" s="48"/>
      <c r="D98" s="50"/>
      <c r="E98" s="48"/>
      <c r="F98" s="50"/>
      <c r="G98" s="50"/>
      <c r="H98" s="50"/>
      <c r="I98" s="50"/>
      <c r="J98" s="50"/>
      <c r="K98" s="48"/>
      <c r="L98" s="50"/>
      <c r="M98" s="51"/>
      <c r="N98" s="50"/>
      <c r="S98" s="33" t="str">
        <f>IF(ISERROR(VLOOKUP(D98,$D$11:D97,1,FALSE)),"","o")</f>
        <v/>
      </c>
      <c r="T98" s="33" t="str">
        <f>IF(ISERROR(VLOOKUP(D98,D99:$D$159,1,FALSE)),"","o")</f>
        <v/>
      </c>
      <c r="U98" s="33" t="str">
        <f t="shared" si="9"/>
        <v/>
      </c>
      <c r="V98" s="33" t="str">
        <f>IF(ISERROR(VLOOKUP(L98,L$94:L97,1,FALSE)),"","o")</f>
        <v/>
      </c>
      <c r="W98" s="33" t="str">
        <f>IF(ISERROR(VLOOKUP(L98,L99:L$159,1,FALSE)),"","o")</f>
        <v/>
      </c>
      <c r="X98" s="33" t="str">
        <f t="shared" si="14"/>
        <v/>
      </c>
      <c r="Z98" s="33" t="str">
        <f>IF(ISERROR(VLOOKUP(N98,N$94:N97,1,FALSE)),"","o")</f>
        <v/>
      </c>
      <c r="AA98" s="33" t="str">
        <f>IF(ISERROR(VLOOKUP(N98,N99:PS$158,1,FALSE)),"","o")</f>
        <v/>
      </c>
      <c r="AB98" s="33" t="str">
        <f t="shared" si="10"/>
        <v/>
      </c>
      <c r="AE98" s="32" t="str">
        <f t="shared" si="11"/>
        <v/>
      </c>
      <c r="AF98" s="28" t="str">
        <f t="shared" si="12"/>
        <v/>
      </c>
      <c r="AG98" s="28" t="str">
        <f t="shared" si="13"/>
        <v/>
      </c>
      <c r="AH98" s="34" t="str">
        <f>CONCATENATE(A98," ",B98)</f>
        <v xml:space="preserve">Autre formation 3 : </v>
      </c>
    </row>
    <row r="99" spans="1:38" customFormat="1" ht="12" customHeight="1" x14ac:dyDescent="0.3">
      <c r="A99" s="47"/>
      <c r="B99" s="48"/>
      <c r="C99" s="48"/>
      <c r="D99" s="49"/>
      <c r="E99" s="49"/>
      <c r="F99" s="49"/>
      <c r="G99" s="49"/>
      <c r="H99" s="49"/>
      <c r="I99" s="49"/>
      <c r="J99" s="49"/>
      <c r="K99" s="49"/>
      <c r="L99" s="49"/>
      <c r="M99" s="48"/>
      <c r="N99" s="49"/>
      <c r="O99" s="15"/>
      <c r="P99" s="3"/>
      <c r="Q99" s="3"/>
      <c r="R99" s="3"/>
      <c r="S99" s="33" t="str">
        <f>IF(ISERROR(VLOOKUP(D99,$D$11:D98,1,FALSE)),"","o")</f>
        <v/>
      </c>
      <c r="T99" s="33" t="str">
        <f>IF(ISERROR(VLOOKUP(D99,D100:$D$159,1,FALSE)),"","o")</f>
        <v/>
      </c>
      <c r="U99" s="33" t="str">
        <f t="shared" si="9"/>
        <v/>
      </c>
      <c r="V99" s="33" t="str">
        <f>IF(ISERROR(VLOOKUP(L99,L$94:L98,1,FALSE)),"","o")</f>
        <v/>
      </c>
      <c r="W99" s="33" t="str">
        <f>IF(ISERROR(VLOOKUP(L99,L100:L$159,1,FALSE)),"","o")</f>
        <v/>
      </c>
      <c r="X99" s="33" t="str">
        <f t="shared" si="14"/>
        <v/>
      </c>
      <c r="Y99" s="3"/>
      <c r="Z99" s="33" t="str">
        <f>IF(ISERROR(VLOOKUP(N99,N$94:N98,1,FALSE)),"","o")</f>
        <v/>
      </c>
      <c r="AA99" s="33" t="str">
        <f>IF(ISERROR(VLOOKUP(N99,N100:PS$158,1,FALSE)),"","o")</f>
        <v/>
      </c>
      <c r="AB99" s="33" t="str">
        <f t="shared" si="10"/>
        <v/>
      </c>
      <c r="AC99" s="3"/>
      <c r="AD99" s="3"/>
      <c r="AE99" s="32"/>
      <c r="AF99" s="32"/>
      <c r="AG99" s="32"/>
      <c r="AH99" s="34"/>
      <c r="AI99" s="3"/>
      <c r="AJ99" s="3"/>
      <c r="AK99" s="3"/>
      <c r="AL99" s="3"/>
    </row>
    <row r="100" spans="1:38" ht="14.4" x14ac:dyDescent="0.3">
      <c r="A100" s="44" t="s">
        <v>221</v>
      </c>
      <c r="B100" s="48"/>
      <c r="C100" s="48"/>
      <c r="D100" s="51"/>
      <c r="E100" s="48"/>
      <c r="F100" s="48"/>
      <c r="G100" s="48"/>
      <c r="H100" s="48"/>
      <c r="I100" s="48"/>
      <c r="J100" s="48"/>
      <c r="K100" s="48"/>
      <c r="L100" s="48"/>
      <c r="M100" s="48"/>
      <c r="N100" s="48"/>
      <c r="S100" s="33" t="str">
        <f>IF(ISERROR(VLOOKUP(D100,$D$11:D99,1,FALSE)),"","o")</f>
        <v/>
      </c>
      <c r="T100" s="33" t="str">
        <f>IF(ISERROR(VLOOKUP(D100,D101:$D$159,1,FALSE)),"","o")</f>
        <v/>
      </c>
      <c r="U100" s="33" t="str">
        <f t="shared" si="9"/>
        <v/>
      </c>
      <c r="V100" s="33" t="str">
        <f>IF(ISERROR(VLOOKUP(L100,L$94:L99,1,FALSE)),"","o")</f>
        <v/>
      </c>
      <c r="W100" s="33" t="str">
        <f>IF(ISERROR(VLOOKUP(L100,L101:L$159,1,FALSE)),"","o")</f>
        <v/>
      </c>
      <c r="X100" s="33" t="str">
        <f t="shared" si="14"/>
        <v/>
      </c>
      <c r="Z100" s="33" t="str">
        <f>IF(ISERROR(VLOOKUP(N100,N$94:N99,1,FALSE)),"","o")</f>
        <v/>
      </c>
      <c r="AA100" s="33" t="str">
        <f>IF(ISERROR(VLOOKUP(N100,N101:PS$158,1,FALSE)),"","o")</f>
        <v/>
      </c>
      <c r="AB100" s="33" t="str">
        <f t="shared" si="10"/>
        <v/>
      </c>
      <c r="AE100" s="32"/>
      <c r="AF100" s="32"/>
      <c r="AG100" s="32"/>
      <c r="AH100" s="34"/>
    </row>
    <row r="101" spans="1:38" x14ac:dyDescent="0.25">
      <c r="A101" s="47" t="s">
        <v>120</v>
      </c>
      <c r="B101" s="48"/>
      <c r="C101" s="48"/>
      <c r="D101" s="51"/>
      <c r="E101" s="48"/>
      <c r="F101" s="48"/>
      <c r="G101" s="48"/>
      <c r="H101" s="48"/>
      <c r="I101" s="48"/>
      <c r="J101" s="48"/>
      <c r="K101" s="48"/>
      <c r="L101" s="51"/>
      <c r="M101" s="51"/>
      <c r="N101" s="51"/>
      <c r="S101" s="33" t="str">
        <f>IF(ISERROR(VLOOKUP(D101,$D$11:D100,1,FALSE)),"","o")</f>
        <v/>
      </c>
      <c r="T101" s="33" t="str">
        <f>IF(ISERROR(VLOOKUP(D101,D102:$D$159,1,FALSE)),"","o")</f>
        <v/>
      </c>
      <c r="U101" s="33" t="str">
        <f t="shared" si="9"/>
        <v/>
      </c>
      <c r="V101" s="33" t="str">
        <f>IF(ISERROR(VLOOKUP(L101,L$94:L100,1,FALSE)),"","o")</f>
        <v/>
      </c>
      <c r="W101" s="33" t="str">
        <f>IF(ISERROR(VLOOKUP(L101,L102:L$159,1,FALSE)),"","o")</f>
        <v/>
      </c>
      <c r="X101" s="33" t="str">
        <f t="shared" si="14"/>
        <v/>
      </c>
      <c r="Z101" s="33" t="str">
        <f>IF(ISERROR(VLOOKUP(N101,N$94:N100,1,FALSE)),"","o")</f>
        <v/>
      </c>
      <c r="AA101" s="33" t="str">
        <f>IF(ISERROR(VLOOKUP(N101,N102:PS$158,1,FALSE)),"","o")</f>
        <v/>
      </c>
      <c r="AB101" s="33" t="str">
        <f t="shared" si="10"/>
        <v/>
      </c>
      <c r="AE101" s="32" t="str">
        <f t="shared" ref="AE101:AE129" si="15">IF(D101="","",D101)</f>
        <v/>
      </c>
      <c r="AF101" s="28" t="str">
        <f t="shared" ref="AF101:AF129" si="16">IF(L101="","",L101)</f>
        <v/>
      </c>
      <c r="AG101" s="28" t="str">
        <f t="shared" ref="AG101:AG129" si="17">IF(N101="","",N101)</f>
        <v/>
      </c>
      <c r="AH101" s="34"/>
    </row>
    <row r="102" spans="1:38" x14ac:dyDescent="0.25">
      <c r="A102" s="48" t="s">
        <v>185</v>
      </c>
      <c r="B102" s="53"/>
      <c r="C102" s="48"/>
      <c r="D102" s="50"/>
      <c r="E102" s="48"/>
      <c r="F102" s="50"/>
      <c r="G102" s="50"/>
      <c r="H102" s="50"/>
      <c r="I102" s="50"/>
      <c r="J102" s="50"/>
      <c r="K102" s="48"/>
      <c r="L102" s="50"/>
      <c r="M102" s="51"/>
      <c r="N102" s="50"/>
      <c r="S102" s="33" t="str">
        <f>IF(ISERROR(VLOOKUP(D102,$D$11:D101,1,FALSE)),"","o")</f>
        <v/>
      </c>
      <c r="T102" s="33" t="str">
        <f>IF(ISERROR(VLOOKUP(D102,D103:$D$159,1,FALSE)),"","o")</f>
        <v/>
      </c>
      <c r="U102" s="33" t="str">
        <f t="shared" si="9"/>
        <v/>
      </c>
      <c r="V102" s="33" t="str">
        <f>IF(ISERROR(VLOOKUP(L102,L$94:L101,1,FALSE)),"","o")</f>
        <v/>
      </c>
      <c r="W102" s="33" t="str">
        <f>IF(ISERROR(VLOOKUP(L102,L103:L$159,1,FALSE)),"","o")</f>
        <v/>
      </c>
      <c r="X102" s="33" t="str">
        <f t="shared" si="14"/>
        <v/>
      </c>
      <c r="Z102" s="33" t="str">
        <f>IF(ISERROR(VLOOKUP(N102,N$94:N101,1,FALSE)),"","o")</f>
        <v/>
      </c>
      <c r="AA102" s="33" t="str">
        <f>IF(ISERROR(VLOOKUP(N102,N103:PS$158,1,FALSE)),"","o")</f>
        <v/>
      </c>
      <c r="AB102" s="33" t="str">
        <f t="shared" si="10"/>
        <v/>
      </c>
      <c r="AE102" s="32" t="str">
        <f t="shared" si="15"/>
        <v/>
      </c>
      <c r="AF102" s="28" t="str">
        <f t="shared" si="16"/>
        <v/>
      </c>
      <c r="AG102" s="28" t="str">
        <f t="shared" si="17"/>
        <v/>
      </c>
      <c r="AH102" s="34" t="str">
        <f t="shared" ref="AH102:AH116" si="18">CONCATENATE(A102," ",B102)</f>
        <v xml:space="preserve">Vaches laitières : </v>
      </c>
    </row>
    <row r="103" spans="1:38" x14ac:dyDescent="0.25">
      <c r="A103" s="48" t="s">
        <v>186</v>
      </c>
      <c r="B103" s="53"/>
      <c r="C103" s="48"/>
      <c r="D103" s="50"/>
      <c r="E103" s="48"/>
      <c r="F103" s="50"/>
      <c r="G103" s="50"/>
      <c r="H103" s="50"/>
      <c r="I103" s="50"/>
      <c r="J103" s="50"/>
      <c r="K103" s="48"/>
      <c r="L103" s="50"/>
      <c r="M103" s="51"/>
      <c r="N103" s="50"/>
      <c r="S103" s="33" t="str">
        <f>IF(ISERROR(VLOOKUP(D103,$D$11:D102,1,FALSE)),"","o")</f>
        <v/>
      </c>
      <c r="T103" s="33" t="str">
        <f>IF(ISERROR(VLOOKUP(D103,D104:$D$159,1,FALSE)),"","o")</f>
        <v/>
      </c>
      <c r="U103" s="33" t="str">
        <f t="shared" si="9"/>
        <v/>
      </c>
      <c r="V103" s="33" t="str">
        <f>IF(ISERROR(VLOOKUP(L103,L$94:L102,1,FALSE)),"","o")</f>
        <v/>
      </c>
      <c r="W103" s="33" t="str">
        <f>IF(ISERROR(VLOOKUP(L103,L104:L$159,1,FALSE)),"","o")</f>
        <v/>
      </c>
      <c r="X103" s="33" t="str">
        <f t="shared" si="14"/>
        <v/>
      </c>
      <c r="Z103" s="33" t="str">
        <f>IF(ISERROR(VLOOKUP(N103,N$94:N102,1,FALSE)),"","o")</f>
        <v/>
      </c>
      <c r="AA103" s="33" t="str">
        <f>IF(ISERROR(VLOOKUP(N103,N104:PS$158,1,FALSE)),"","o")</f>
        <v/>
      </c>
      <c r="AB103" s="33" t="str">
        <f t="shared" si="10"/>
        <v/>
      </c>
      <c r="AE103" s="32" t="str">
        <f t="shared" si="15"/>
        <v/>
      </c>
      <c r="AF103" s="28" t="str">
        <f t="shared" si="16"/>
        <v/>
      </c>
      <c r="AG103" s="28" t="str">
        <f t="shared" si="17"/>
        <v/>
      </c>
      <c r="AH103" s="34" t="str">
        <f t="shared" si="18"/>
        <v xml:space="preserve">Vaches allaitantes : </v>
      </c>
    </row>
    <row r="104" spans="1:38" x14ac:dyDescent="0.25">
      <c r="A104" s="48" t="s">
        <v>188</v>
      </c>
      <c r="B104" s="53"/>
      <c r="C104" s="48"/>
      <c r="D104" s="50"/>
      <c r="E104" s="48"/>
      <c r="F104" s="50"/>
      <c r="G104" s="50"/>
      <c r="H104" s="50"/>
      <c r="I104" s="50"/>
      <c r="J104" s="50"/>
      <c r="K104" s="48"/>
      <c r="L104" s="50"/>
      <c r="M104" s="51"/>
      <c r="N104" s="50"/>
      <c r="S104" s="33" t="str">
        <f>IF(ISERROR(VLOOKUP(D104,$D$11:D103,1,FALSE)),"","o")</f>
        <v/>
      </c>
      <c r="T104" s="33" t="str">
        <f>IF(ISERROR(VLOOKUP(D104,D105:$D$159,1,FALSE)),"","o")</f>
        <v/>
      </c>
      <c r="U104" s="33" t="str">
        <f t="shared" si="9"/>
        <v/>
      </c>
      <c r="V104" s="33" t="str">
        <f>IF(ISERROR(VLOOKUP(L104,L$94:L103,1,FALSE)),"","o")</f>
        <v/>
      </c>
      <c r="W104" s="33" t="str">
        <f>IF(ISERROR(VLOOKUP(L104,L105:L$159,1,FALSE)),"","o")</f>
        <v/>
      </c>
      <c r="X104" s="33" t="str">
        <f t="shared" si="14"/>
        <v/>
      </c>
      <c r="Z104" s="33" t="str">
        <f>IF(ISERROR(VLOOKUP(N104,N$94:N103,1,FALSE)),"","o")</f>
        <v/>
      </c>
      <c r="AA104" s="33" t="str">
        <f>IF(ISERROR(VLOOKUP(N104,N105:PS$158,1,FALSE)),"","o")</f>
        <v/>
      </c>
      <c r="AB104" s="33" t="str">
        <f t="shared" si="10"/>
        <v/>
      </c>
      <c r="AE104" s="32" t="str">
        <f t="shared" si="15"/>
        <v/>
      </c>
      <c r="AF104" s="28" t="str">
        <f t="shared" si="16"/>
        <v/>
      </c>
      <c r="AG104" s="28" t="str">
        <f t="shared" si="17"/>
        <v/>
      </c>
      <c r="AH104" s="34" t="str">
        <f t="shared" si="18"/>
        <v xml:space="preserve">Bovins d'élevage : </v>
      </c>
    </row>
    <row r="105" spans="1:38" x14ac:dyDescent="0.25">
      <c r="A105" s="48" t="s">
        <v>187</v>
      </c>
      <c r="B105" s="53"/>
      <c r="C105" s="48"/>
      <c r="D105" s="50"/>
      <c r="E105" s="48"/>
      <c r="F105" s="50"/>
      <c r="G105" s="50"/>
      <c r="H105" s="50"/>
      <c r="I105" s="50"/>
      <c r="J105" s="50"/>
      <c r="K105" s="48"/>
      <c r="L105" s="50"/>
      <c r="M105" s="51"/>
      <c r="N105" s="50"/>
      <c r="S105" s="33" t="str">
        <f>IF(ISERROR(VLOOKUP(D105,$D$11:D104,1,FALSE)),"","o")</f>
        <v/>
      </c>
      <c r="T105" s="33" t="str">
        <f>IF(ISERROR(VLOOKUP(D105,D106:$D$159,1,FALSE)),"","o")</f>
        <v/>
      </c>
      <c r="U105" s="33" t="str">
        <f t="shared" si="9"/>
        <v/>
      </c>
      <c r="V105" s="33" t="str">
        <f>IF(ISERROR(VLOOKUP(L105,L$94:L104,1,FALSE)),"","o")</f>
        <v/>
      </c>
      <c r="W105" s="33" t="str">
        <f>IF(ISERROR(VLOOKUP(L105,L106:L$159,1,FALSE)),"","o")</f>
        <v/>
      </c>
      <c r="X105" s="33" t="str">
        <f t="shared" si="14"/>
        <v/>
      </c>
      <c r="Z105" s="33" t="str">
        <f>IF(ISERROR(VLOOKUP(N105,N$94:N104,1,FALSE)),"","o")</f>
        <v/>
      </c>
      <c r="AA105" s="33" t="str">
        <f>IF(ISERROR(VLOOKUP(N105,N106:PS$158,1,FALSE)),"","o")</f>
        <v/>
      </c>
      <c r="AB105" s="33" t="str">
        <f t="shared" si="10"/>
        <v/>
      </c>
      <c r="AE105" s="32" t="str">
        <f t="shared" si="15"/>
        <v/>
      </c>
      <c r="AF105" s="28" t="str">
        <f t="shared" si="16"/>
        <v/>
      </c>
      <c r="AG105" s="28" t="str">
        <f t="shared" si="17"/>
        <v/>
      </c>
      <c r="AH105" s="34" t="str">
        <f t="shared" si="18"/>
        <v xml:space="preserve">Chevaux : </v>
      </c>
    </row>
    <row r="106" spans="1:38" x14ac:dyDescent="0.25">
      <c r="A106" s="48" t="s">
        <v>189</v>
      </c>
      <c r="B106" s="53"/>
      <c r="C106" s="48"/>
      <c r="D106" s="50"/>
      <c r="E106" s="48"/>
      <c r="F106" s="50"/>
      <c r="G106" s="50"/>
      <c r="H106" s="50"/>
      <c r="I106" s="50"/>
      <c r="J106" s="50"/>
      <c r="K106" s="48"/>
      <c r="L106" s="50"/>
      <c r="M106" s="51"/>
      <c r="N106" s="50"/>
      <c r="S106" s="33" t="str">
        <f>IF(ISERROR(VLOOKUP(D106,$D$11:D105,1,FALSE)),"","o")</f>
        <v/>
      </c>
      <c r="T106" s="33" t="str">
        <f>IF(ISERROR(VLOOKUP(D106,D107:$D$159,1,FALSE)),"","o")</f>
        <v/>
      </c>
      <c r="U106" s="33" t="str">
        <f t="shared" si="9"/>
        <v/>
      </c>
      <c r="V106" s="33" t="str">
        <f>IF(ISERROR(VLOOKUP(L106,L$94:L105,1,FALSE)),"","o")</f>
        <v/>
      </c>
      <c r="W106" s="33" t="str">
        <f>IF(ISERROR(VLOOKUP(L106,L107:L$159,1,FALSE)),"","o")</f>
        <v/>
      </c>
      <c r="X106" s="33" t="str">
        <f t="shared" si="14"/>
        <v/>
      </c>
      <c r="Z106" s="33" t="str">
        <f>IF(ISERROR(VLOOKUP(N106,N$94:N105,1,FALSE)),"","o")</f>
        <v/>
      </c>
      <c r="AA106" s="33" t="str">
        <f>IF(ISERROR(VLOOKUP(N106,N107:PS$158,1,FALSE)),"","o")</f>
        <v/>
      </c>
      <c r="AB106" s="33" t="str">
        <f t="shared" si="10"/>
        <v/>
      </c>
      <c r="AE106" s="32" t="str">
        <f t="shared" si="15"/>
        <v/>
      </c>
      <c r="AF106" s="28" t="str">
        <f t="shared" si="16"/>
        <v/>
      </c>
      <c r="AG106" s="28" t="str">
        <f t="shared" si="17"/>
        <v/>
      </c>
      <c r="AH106" s="34" t="str">
        <f t="shared" si="18"/>
        <v xml:space="preserve">Porcs : </v>
      </c>
    </row>
    <row r="107" spans="1:38" x14ac:dyDescent="0.25">
      <c r="A107" s="48" t="s">
        <v>190</v>
      </c>
      <c r="B107" s="53"/>
      <c r="C107" s="48"/>
      <c r="D107" s="50"/>
      <c r="E107" s="48"/>
      <c r="F107" s="50"/>
      <c r="G107" s="50"/>
      <c r="H107" s="50"/>
      <c r="I107" s="50"/>
      <c r="J107" s="50"/>
      <c r="K107" s="48"/>
      <c r="L107" s="50"/>
      <c r="M107" s="51"/>
      <c r="N107" s="50"/>
      <c r="S107" s="33" t="str">
        <f>IF(ISERROR(VLOOKUP(D107,$D$11:D106,1,FALSE)),"","o")</f>
        <v/>
      </c>
      <c r="T107" s="33" t="str">
        <f>IF(ISERROR(VLOOKUP(D107,D108:$D$159,1,FALSE)),"","o")</f>
        <v/>
      </c>
      <c r="U107" s="33" t="str">
        <f t="shared" si="9"/>
        <v/>
      </c>
      <c r="V107" s="33" t="str">
        <f>IF(ISERROR(VLOOKUP(L107,L$94:L106,1,FALSE)),"","o")</f>
        <v/>
      </c>
      <c r="W107" s="33" t="str">
        <f>IF(ISERROR(VLOOKUP(L107,L108:L$159,1,FALSE)),"","o")</f>
        <v/>
      </c>
      <c r="X107" s="33" t="str">
        <f t="shared" si="14"/>
        <v/>
      </c>
      <c r="Z107" s="33" t="str">
        <f>IF(ISERROR(VLOOKUP(N107,N$94:N106,1,FALSE)),"","o")</f>
        <v/>
      </c>
      <c r="AA107" s="33" t="str">
        <f>IF(ISERROR(VLOOKUP(N107,N108:PS$158,1,FALSE)),"","o")</f>
        <v/>
      </c>
      <c r="AB107" s="33" t="str">
        <f t="shared" si="10"/>
        <v/>
      </c>
      <c r="AE107" s="32" t="str">
        <f t="shared" si="15"/>
        <v/>
      </c>
      <c r="AF107" s="28" t="str">
        <f t="shared" si="16"/>
        <v/>
      </c>
      <c r="AG107" s="28" t="str">
        <f t="shared" si="17"/>
        <v/>
      </c>
      <c r="AH107" s="34" t="str">
        <f t="shared" si="18"/>
        <v xml:space="preserve">Volaille : </v>
      </c>
    </row>
    <row r="108" spans="1:38" x14ac:dyDescent="0.25">
      <c r="A108" s="48" t="s">
        <v>188</v>
      </c>
      <c r="B108" s="53"/>
      <c r="C108" s="48"/>
      <c r="D108" s="50"/>
      <c r="E108" s="48"/>
      <c r="F108" s="50"/>
      <c r="G108" s="50"/>
      <c r="H108" s="50"/>
      <c r="I108" s="50"/>
      <c r="J108" s="50"/>
      <c r="K108" s="48"/>
      <c r="L108" s="50"/>
      <c r="M108" s="51"/>
      <c r="N108" s="50"/>
      <c r="S108" s="33" t="str">
        <f>IF(ISERROR(VLOOKUP(D108,$D$11:D107,1,FALSE)),"","o")</f>
        <v/>
      </c>
      <c r="T108" s="33" t="str">
        <f>IF(ISERROR(VLOOKUP(D108,D109:$D$159,1,FALSE)),"","o")</f>
        <v/>
      </c>
      <c r="U108" s="33" t="str">
        <f t="shared" si="9"/>
        <v/>
      </c>
      <c r="V108" s="33" t="str">
        <f>IF(ISERROR(VLOOKUP(L108,L$94:L107,1,FALSE)),"","o")</f>
        <v/>
      </c>
      <c r="W108" s="33" t="str">
        <f>IF(ISERROR(VLOOKUP(L108,L109:L$159,1,FALSE)),"","o")</f>
        <v/>
      </c>
      <c r="X108" s="33" t="str">
        <f t="shared" si="14"/>
        <v/>
      </c>
      <c r="Z108" s="33" t="str">
        <f>IF(ISERROR(VLOOKUP(N108,N$94:N107,1,FALSE)),"","o")</f>
        <v/>
      </c>
      <c r="AA108" s="33" t="str">
        <f>IF(ISERROR(VLOOKUP(N108,N109:PS$158,1,FALSE)),"","o")</f>
        <v/>
      </c>
      <c r="AB108" s="33" t="str">
        <f t="shared" si="10"/>
        <v/>
      </c>
      <c r="AE108" s="32" t="str">
        <f t="shared" si="15"/>
        <v/>
      </c>
      <c r="AF108" s="28" t="str">
        <f t="shared" si="16"/>
        <v/>
      </c>
      <c r="AG108" s="28" t="str">
        <f t="shared" si="17"/>
        <v/>
      </c>
      <c r="AH108" s="34" t="str">
        <f t="shared" si="18"/>
        <v xml:space="preserve">Bovins d'élevage : </v>
      </c>
    </row>
    <row r="109" spans="1:38" x14ac:dyDescent="0.25">
      <c r="A109" s="48" t="s">
        <v>187</v>
      </c>
      <c r="B109" s="53"/>
      <c r="C109" s="48"/>
      <c r="D109" s="50"/>
      <c r="E109" s="48"/>
      <c r="F109" s="50"/>
      <c r="G109" s="50"/>
      <c r="H109" s="50"/>
      <c r="I109" s="50"/>
      <c r="J109" s="50"/>
      <c r="K109" s="48"/>
      <c r="L109" s="50"/>
      <c r="M109" s="51"/>
      <c r="N109" s="50"/>
      <c r="S109" s="33" t="str">
        <f>IF(ISERROR(VLOOKUP(D109,$D$11:D108,1,FALSE)),"","o")</f>
        <v/>
      </c>
      <c r="T109" s="33" t="str">
        <f>IF(ISERROR(VLOOKUP(D109,D110:$D$159,1,FALSE)),"","o")</f>
        <v/>
      </c>
      <c r="U109" s="33" t="str">
        <f t="shared" si="9"/>
        <v/>
      </c>
      <c r="V109" s="33" t="str">
        <f>IF(ISERROR(VLOOKUP(L109,L$94:L108,1,FALSE)),"","o")</f>
        <v/>
      </c>
      <c r="W109" s="33" t="str">
        <f>IF(ISERROR(VLOOKUP(L109,L110:L$159,1,FALSE)),"","o")</f>
        <v/>
      </c>
      <c r="X109" s="33" t="str">
        <f t="shared" si="14"/>
        <v/>
      </c>
      <c r="Z109" s="33" t="str">
        <f>IF(ISERROR(VLOOKUP(N109,N$94:N108,1,FALSE)),"","o")</f>
        <v/>
      </c>
      <c r="AA109" s="33" t="str">
        <f>IF(ISERROR(VLOOKUP(N109,N110:PS$158,1,FALSE)),"","o")</f>
        <v/>
      </c>
      <c r="AB109" s="33" t="str">
        <f t="shared" si="10"/>
        <v/>
      </c>
      <c r="AE109" s="32" t="str">
        <f t="shared" si="15"/>
        <v/>
      </c>
      <c r="AF109" s="28" t="str">
        <f t="shared" si="16"/>
        <v/>
      </c>
      <c r="AG109" s="28" t="str">
        <f t="shared" si="17"/>
        <v/>
      </c>
      <c r="AH109" s="34" t="str">
        <f t="shared" si="18"/>
        <v xml:space="preserve">Chevaux : </v>
      </c>
    </row>
    <row r="110" spans="1:38" x14ac:dyDescent="0.25">
      <c r="A110" s="48" t="s">
        <v>191</v>
      </c>
      <c r="B110" s="53"/>
      <c r="C110" s="48"/>
      <c r="D110" s="50"/>
      <c r="E110" s="48"/>
      <c r="F110" s="50"/>
      <c r="G110" s="50"/>
      <c r="H110" s="50"/>
      <c r="I110" s="50"/>
      <c r="J110" s="50"/>
      <c r="K110" s="48"/>
      <c r="L110" s="50"/>
      <c r="M110" s="51"/>
      <c r="N110" s="50"/>
      <c r="S110" s="33" t="str">
        <f>IF(ISERROR(VLOOKUP(D110,$D$11:D109,1,FALSE)),"","o")</f>
        <v/>
      </c>
      <c r="T110" s="33" t="str">
        <f>IF(ISERROR(VLOOKUP(D110,D111:$D$159,1,FALSE)),"","o")</f>
        <v/>
      </c>
      <c r="U110" s="33" t="str">
        <f t="shared" si="9"/>
        <v/>
      </c>
      <c r="V110" s="33" t="str">
        <f>IF(ISERROR(VLOOKUP(L110,L$94:L109,1,FALSE)),"","o")</f>
        <v/>
      </c>
      <c r="W110" s="33" t="str">
        <f>IF(ISERROR(VLOOKUP(L110,L111:L$159,1,FALSE)),"","o")</f>
        <v/>
      </c>
      <c r="X110" s="33" t="str">
        <f t="shared" si="14"/>
        <v/>
      </c>
      <c r="Z110" s="33" t="str">
        <f>IF(ISERROR(VLOOKUP(N110,N$94:N109,1,FALSE)),"","o")</f>
        <v/>
      </c>
      <c r="AA110" s="33" t="str">
        <f>IF(ISERROR(VLOOKUP(N110,N111:PS$158,1,FALSE)),"","o")</f>
        <v/>
      </c>
      <c r="AB110" s="33" t="str">
        <f t="shared" si="10"/>
        <v/>
      </c>
      <c r="AE110" s="32" t="str">
        <f t="shared" si="15"/>
        <v/>
      </c>
      <c r="AF110" s="28" t="str">
        <f t="shared" si="16"/>
        <v/>
      </c>
      <c r="AG110" s="28" t="str">
        <f t="shared" si="17"/>
        <v/>
      </c>
      <c r="AH110" s="34" t="str">
        <f t="shared" si="18"/>
        <v xml:space="preserve">Herbages : </v>
      </c>
    </row>
    <row r="111" spans="1:38" x14ac:dyDescent="0.25">
      <c r="A111" s="48" t="s">
        <v>192</v>
      </c>
      <c r="B111" s="53"/>
      <c r="C111" s="48"/>
      <c r="D111" s="50"/>
      <c r="E111" s="48"/>
      <c r="F111" s="50"/>
      <c r="G111" s="50"/>
      <c r="H111" s="50"/>
      <c r="I111" s="50"/>
      <c r="J111" s="50"/>
      <c r="K111" s="48"/>
      <c r="L111" s="50"/>
      <c r="M111" s="51"/>
      <c r="N111" s="50"/>
      <c r="S111" s="33" t="str">
        <f>IF(ISERROR(VLOOKUP(D111,$D$11:D110,1,FALSE)),"","o")</f>
        <v/>
      </c>
      <c r="T111" s="33" t="str">
        <f>IF(ISERROR(VLOOKUP(D111,D112:$D$159,1,FALSE)),"","o")</f>
        <v/>
      </c>
      <c r="U111" s="33" t="str">
        <f t="shared" si="9"/>
        <v/>
      </c>
      <c r="V111" s="33" t="str">
        <f>IF(ISERROR(VLOOKUP(L111,L$94:L110,1,FALSE)),"","o")</f>
        <v/>
      </c>
      <c r="W111" s="33" t="str">
        <f>IF(ISERROR(VLOOKUP(L111,L112:L$159,1,FALSE)),"","o")</f>
        <v/>
      </c>
      <c r="X111" s="33" t="str">
        <f t="shared" si="14"/>
        <v/>
      </c>
      <c r="Z111" s="33" t="str">
        <f>IF(ISERROR(VLOOKUP(N111,N$94:N110,1,FALSE)),"","o")</f>
        <v/>
      </c>
      <c r="AA111" s="33" t="str">
        <f>IF(ISERROR(VLOOKUP(N111,N112:PS$158,1,FALSE)),"","o")</f>
        <v/>
      </c>
      <c r="AB111" s="33" t="str">
        <f t="shared" si="10"/>
        <v/>
      </c>
      <c r="AE111" s="32" t="str">
        <f t="shared" si="15"/>
        <v/>
      </c>
      <c r="AF111" s="28" t="str">
        <f t="shared" si="16"/>
        <v/>
      </c>
      <c r="AG111" s="28" t="str">
        <f t="shared" si="17"/>
        <v/>
      </c>
      <c r="AH111" s="34" t="str">
        <f t="shared" si="18"/>
        <v xml:space="preserve">Céréales : </v>
      </c>
    </row>
    <row r="112" spans="1:38" x14ac:dyDescent="0.25">
      <c r="A112" s="48" t="s">
        <v>194</v>
      </c>
      <c r="B112" s="53"/>
      <c r="C112" s="48"/>
      <c r="D112" s="50"/>
      <c r="E112" s="48"/>
      <c r="F112" s="50"/>
      <c r="G112" s="50"/>
      <c r="H112" s="50"/>
      <c r="I112" s="50"/>
      <c r="J112" s="50"/>
      <c r="K112" s="48"/>
      <c r="L112" s="50"/>
      <c r="M112" s="51"/>
      <c r="N112" s="50"/>
      <c r="S112" s="33" t="str">
        <f>IF(ISERROR(VLOOKUP(D112,$D$11:D111,1,FALSE)),"","o")</f>
        <v/>
      </c>
      <c r="T112" s="33" t="str">
        <f>IF(ISERROR(VLOOKUP(D112,D113:$D$159,1,FALSE)),"","o")</f>
        <v/>
      </c>
      <c r="U112" s="33" t="str">
        <f t="shared" si="9"/>
        <v/>
      </c>
      <c r="V112" s="33" t="str">
        <f>IF(ISERROR(VLOOKUP(L112,L$94:L111,1,FALSE)),"","o")</f>
        <v/>
      </c>
      <c r="W112" s="33" t="str">
        <f>IF(ISERROR(VLOOKUP(L112,L113:L$159,1,FALSE)),"","o")</f>
        <v/>
      </c>
      <c r="X112" s="33" t="str">
        <f t="shared" si="14"/>
        <v/>
      </c>
      <c r="Z112" s="33" t="str">
        <f>IF(ISERROR(VLOOKUP(N112,N$94:N111,1,FALSE)),"","o")</f>
        <v/>
      </c>
      <c r="AA112" s="33" t="str">
        <f>IF(ISERROR(VLOOKUP(N112,N113:PS$158,1,FALSE)),"","o")</f>
        <v/>
      </c>
      <c r="AB112" s="33" t="str">
        <f t="shared" si="10"/>
        <v/>
      </c>
      <c r="AE112" s="32" t="str">
        <f t="shared" si="15"/>
        <v/>
      </c>
      <c r="AF112" s="28" t="str">
        <f t="shared" si="16"/>
        <v/>
      </c>
      <c r="AG112" s="28" t="str">
        <f t="shared" si="17"/>
        <v/>
      </c>
      <c r="AH112" s="34" t="str">
        <f t="shared" si="18"/>
        <v xml:space="preserve">Maïs : </v>
      </c>
    </row>
    <row r="113" spans="1:34" x14ac:dyDescent="0.25">
      <c r="A113" s="48" t="s">
        <v>193</v>
      </c>
      <c r="B113" s="53"/>
      <c r="C113" s="48"/>
      <c r="D113" s="50"/>
      <c r="E113" s="48"/>
      <c r="F113" s="50"/>
      <c r="G113" s="50"/>
      <c r="H113" s="50"/>
      <c r="I113" s="50"/>
      <c r="J113" s="50"/>
      <c r="K113" s="48"/>
      <c r="L113" s="50"/>
      <c r="M113" s="51"/>
      <c r="N113" s="50"/>
      <c r="S113" s="33" t="str">
        <f>IF(ISERROR(VLOOKUP(D113,$D$11:D112,1,FALSE)),"","o")</f>
        <v/>
      </c>
      <c r="T113" s="33" t="str">
        <f>IF(ISERROR(VLOOKUP(D113,D114:$D$159,1,FALSE)),"","o")</f>
        <v/>
      </c>
      <c r="U113" s="33" t="str">
        <f t="shared" si="9"/>
        <v/>
      </c>
      <c r="V113" s="33" t="str">
        <f>IF(ISERROR(VLOOKUP(L113,L$94:L112,1,FALSE)),"","o")</f>
        <v/>
      </c>
      <c r="W113" s="33" t="str">
        <f>IF(ISERROR(VLOOKUP(L113,L114:L$159,1,FALSE)),"","o")</f>
        <v/>
      </c>
      <c r="X113" s="33" t="str">
        <f t="shared" si="14"/>
        <v/>
      </c>
      <c r="Z113" s="33" t="str">
        <f>IF(ISERROR(VLOOKUP(N113,N$94:N112,1,FALSE)),"","o")</f>
        <v/>
      </c>
      <c r="AA113" s="33" t="str">
        <f>IF(ISERROR(VLOOKUP(N113,N114:PS$158,1,FALSE)),"","o")</f>
        <v/>
      </c>
      <c r="AB113" s="33" t="str">
        <f t="shared" si="10"/>
        <v/>
      </c>
      <c r="AE113" s="32" t="str">
        <f t="shared" si="15"/>
        <v/>
      </c>
      <c r="AF113" s="28" t="str">
        <f t="shared" si="16"/>
        <v/>
      </c>
      <c r="AG113" s="28" t="str">
        <f t="shared" si="17"/>
        <v/>
      </c>
      <c r="AH113" s="34" t="str">
        <f t="shared" si="18"/>
        <v xml:space="preserve">Betteraves : </v>
      </c>
    </row>
    <row r="114" spans="1:34" x14ac:dyDescent="0.25">
      <c r="A114" s="52"/>
      <c r="B114" s="53"/>
      <c r="C114" s="48"/>
      <c r="D114" s="50"/>
      <c r="E114" s="48"/>
      <c r="F114" s="50"/>
      <c r="G114" s="50"/>
      <c r="H114" s="50"/>
      <c r="I114" s="50"/>
      <c r="J114" s="50"/>
      <c r="K114" s="48"/>
      <c r="L114" s="50"/>
      <c r="M114" s="51"/>
      <c r="N114" s="50"/>
      <c r="S114" s="33" t="str">
        <f>IF(ISERROR(VLOOKUP(D114,$D$11:D113,1,FALSE)),"","o")</f>
        <v/>
      </c>
      <c r="T114" s="33" t="str">
        <f>IF(ISERROR(VLOOKUP(D114,D115:$D$159,1,FALSE)),"","o")</f>
        <v/>
      </c>
      <c r="U114" s="33" t="str">
        <f t="shared" si="9"/>
        <v/>
      </c>
      <c r="V114" s="33" t="str">
        <f>IF(ISERROR(VLOOKUP(L114,L$94:L113,1,FALSE)),"","o")</f>
        <v/>
      </c>
      <c r="W114" s="33" t="str">
        <f>IF(ISERROR(VLOOKUP(L114,L115:L$159,1,FALSE)),"","o")</f>
        <v/>
      </c>
      <c r="X114" s="33" t="str">
        <f t="shared" si="14"/>
        <v/>
      </c>
      <c r="Z114" s="33" t="str">
        <f>IF(ISERROR(VLOOKUP(N114,N$94:N113,1,FALSE)),"","o")</f>
        <v/>
      </c>
      <c r="AA114" s="33" t="str">
        <f>IF(ISERROR(VLOOKUP(N114,N115:PS$158,1,FALSE)),"","o")</f>
        <v/>
      </c>
      <c r="AB114" s="33" t="str">
        <f t="shared" si="10"/>
        <v/>
      </c>
      <c r="AE114" s="32" t="str">
        <f t="shared" si="15"/>
        <v/>
      </c>
      <c r="AF114" s="28" t="str">
        <f t="shared" si="16"/>
        <v/>
      </c>
      <c r="AG114" s="28" t="str">
        <f t="shared" si="17"/>
        <v/>
      </c>
      <c r="AH114" s="34" t="str">
        <f t="shared" si="18"/>
        <v xml:space="preserve"> </v>
      </c>
    </row>
    <row r="115" spans="1:34" x14ac:dyDescent="0.25">
      <c r="A115" s="52"/>
      <c r="B115" s="53"/>
      <c r="C115" s="48"/>
      <c r="D115" s="50"/>
      <c r="E115" s="48"/>
      <c r="F115" s="50"/>
      <c r="G115" s="50"/>
      <c r="H115" s="50"/>
      <c r="I115" s="50"/>
      <c r="J115" s="50"/>
      <c r="K115" s="48"/>
      <c r="L115" s="50"/>
      <c r="M115" s="51"/>
      <c r="N115" s="50"/>
      <c r="S115" s="33" t="str">
        <f>IF(ISERROR(VLOOKUP(D115,$D$11:D114,1,FALSE)),"","o")</f>
        <v/>
      </c>
      <c r="T115" s="33" t="str">
        <f>IF(ISERROR(VLOOKUP(D115,D116:$D$159,1,FALSE)),"","o")</f>
        <v/>
      </c>
      <c r="U115" s="33" t="str">
        <f t="shared" si="9"/>
        <v/>
      </c>
      <c r="V115" s="33" t="str">
        <f>IF(ISERROR(VLOOKUP(L115,L$94:L114,1,FALSE)),"","o")</f>
        <v/>
      </c>
      <c r="W115" s="33" t="str">
        <f>IF(ISERROR(VLOOKUP(L115,L116:L$159,1,FALSE)),"","o")</f>
        <v/>
      </c>
      <c r="X115" s="33" t="str">
        <f t="shared" si="14"/>
        <v/>
      </c>
      <c r="Z115" s="33" t="str">
        <f>IF(ISERROR(VLOOKUP(N115,N$94:N114,1,FALSE)),"","o")</f>
        <v/>
      </c>
      <c r="AA115" s="33" t="str">
        <f>IF(ISERROR(VLOOKUP(N115,N116:PS$158,1,FALSE)),"","o")</f>
        <v/>
      </c>
      <c r="AB115" s="33" t="str">
        <f t="shared" si="10"/>
        <v/>
      </c>
      <c r="AE115" s="32" t="str">
        <f t="shared" si="15"/>
        <v/>
      </c>
      <c r="AF115" s="28" t="str">
        <f t="shared" si="16"/>
        <v/>
      </c>
      <c r="AG115" s="28" t="str">
        <f t="shared" si="17"/>
        <v/>
      </c>
      <c r="AH115" s="34" t="str">
        <f t="shared" si="18"/>
        <v xml:space="preserve"> </v>
      </c>
    </row>
    <row r="116" spans="1:34" x14ac:dyDescent="0.25">
      <c r="A116" s="52"/>
      <c r="B116" s="53"/>
      <c r="C116" s="48"/>
      <c r="D116" s="50"/>
      <c r="E116" s="48"/>
      <c r="F116" s="50"/>
      <c r="G116" s="50"/>
      <c r="H116" s="50"/>
      <c r="I116" s="50"/>
      <c r="J116" s="50"/>
      <c r="K116" s="48"/>
      <c r="L116" s="50"/>
      <c r="M116" s="51"/>
      <c r="N116" s="50"/>
      <c r="S116" s="33" t="str">
        <f>IF(ISERROR(VLOOKUP(D116,$D$11:D115,1,FALSE)),"","o")</f>
        <v/>
      </c>
      <c r="T116" s="33" t="str">
        <f>IF(ISERROR(VLOOKUP(D116,D117:$D$159,1,FALSE)),"","o")</f>
        <v/>
      </c>
      <c r="U116" s="33" t="str">
        <f t="shared" si="9"/>
        <v/>
      </c>
      <c r="V116" s="33" t="str">
        <f>IF(ISERROR(VLOOKUP(L116,L$94:L115,1,FALSE)),"","o")</f>
        <v/>
      </c>
      <c r="W116" s="33" t="str">
        <f>IF(ISERROR(VLOOKUP(L116,L117:L$159,1,FALSE)),"","o")</f>
        <v/>
      </c>
      <c r="X116" s="33" t="str">
        <f t="shared" si="14"/>
        <v/>
      </c>
      <c r="Z116" s="33" t="str">
        <f>IF(ISERROR(VLOOKUP(N116,N$94:N115,1,FALSE)),"","o")</f>
        <v/>
      </c>
      <c r="AA116" s="33" t="str">
        <f>IF(ISERROR(VLOOKUP(N116,N117:PS$158,1,FALSE)),"","o")</f>
        <v/>
      </c>
      <c r="AB116" s="33" t="str">
        <f t="shared" si="10"/>
        <v/>
      </c>
      <c r="AE116" s="32" t="str">
        <f t="shared" si="15"/>
        <v/>
      </c>
      <c r="AF116" s="28" t="str">
        <f t="shared" si="16"/>
        <v/>
      </c>
      <c r="AG116" s="28" t="str">
        <f t="shared" si="17"/>
        <v/>
      </c>
      <c r="AH116" s="34" t="str">
        <f t="shared" si="18"/>
        <v xml:space="preserve"> </v>
      </c>
    </row>
    <row r="117" spans="1:34" x14ac:dyDescent="0.25">
      <c r="A117" s="47" t="s">
        <v>195</v>
      </c>
      <c r="B117" s="48"/>
      <c r="C117" s="48"/>
      <c r="D117" s="51"/>
      <c r="E117" s="48"/>
      <c r="F117" s="48"/>
      <c r="G117" s="48"/>
      <c r="H117" s="48"/>
      <c r="I117" s="48"/>
      <c r="J117" s="48"/>
      <c r="K117" s="48"/>
      <c r="L117" s="51"/>
      <c r="M117" s="51"/>
      <c r="N117" s="51"/>
      <c r="S117" s="33" t="str">
        <f>IF(ISERROR(VLOOKUP(D117,$D$11:D116,1,FALSE)),"","o")</f>
        <v/>
      </c>
      <c r="T117" s="33" t="str">
        <f>IF(ISERROR(VLOOKUP(D117,D118:$D$159,1,FALSE)),"","o")</f>
        <v/>
      </c>
      <c r="U117" s="33" t="str">
        <f t="shared" si="9"/>
        <v/>
      </c>
      <c r="V117" s="33" t="str">
        <f>IF(ISERROR(VLOOKUP(L117,L$94:L116,1,FALSE)),"","o")</f>
        <v/>
      </c>
      <c r="W117" s="33" t="str">
        <f>IF(ISERROR(VLOOKUP(L117,L118:L$159,1,FALSE)),"","o")</f>
        <v/>
      </c>
      <c r="X117" s="33" t="str">
        <f t="shared" si="14"/>
        <v/>
      </c>
      <c r="Z117" s="33" t="str">
        <f>IF(ISERROR(VLOOKUP(N117,N$94:N116,1,FALSE)),"","o")</f>
        <v/>
      </c>
      <c r="AA117" s="33" t="str">
        <f>IF(ISERROR(VLOOKUP(N117,N118:PS$158,1,FALSE)),"","o")</f>
        <v/>
      </c>
      <c r="AB117" s="33" t="str">
        <f t="shared" si="10"/>
        <v/>
      </c>
      <c r="AE117" s="32" t="str">
        <f t="shared" si="15"/>
        <v/>
      </c>
      <c r="AF117" s="28" t="str">
        <f t="shared" si="16"/>
        <v/>
      </c>
      <c r="AG117" s="28" t="str">
        <f t="shared" si="17"/>
        <v/>
      </c>
      <c r="AH117" s="34"/>
    </row>
    <row r="118" spans="1:34" x14ac:dyDescent="0.25">
      <c r="A118" s="48" t="s">
        <v>153</v>
      </c>
      <c r="B118" s="53"/>
      <c r="C118" s="48"/>
      <c r="D118" s="50"/>
      <c r="E118" s="48"/>
      <c r="F118" s="50"/>
      <c r="G118" s="50"/>
      <c r="H118" s="50"/>
      <c r="I118" s="50"/>
      <c r="J118" s="50"/>
      <c r="K118" s="48"/>
      <c r="L118" s="50"/>
      <c r="M118" s="51"/>
      <c r="N118" s="50"/>
      <c r="S118" s="33" t="str">
        <f>IF(ISERROR(VLOOKUP(D118,$D$11:D117,1,FALSE)),"","o")</f>
        <v/>
      </c>
      <c r="T118" s="33" t="str">
        <f>IF(ISERROR(VLOOKUP(D118,D119:$D$159,1,FALSE)),"","o")</f>
        <v/>
      </c>
      <c r="U118" s="33" t="str">
        <f t="shared" si="9"/>
        <v/>
      </c>
      <c r="V118" s="33" t="str">
        <f>IF(ISERROR(VLOOKUP(L118,L$94:L117,1,FALSE)),"","o")</f>
        <v/>
      </c>
      <c r="W118" s="33" t="str">
        <f>IF(ISERROR(VLOOKUP(L118,L119:L$159,1,FALSE)),"","o")</f>
        <v/>
      </c>
      <c r="X118" s="33" t="str">
        <f t="shared" si="14"/>
        <v/>
      </c>
      <c r="Z118" s="33" t="str">
        <f>IF(ISERROR(VLOOKUP(N118,N$94:N117,1,FALSE)),"","o")</f>
        <v/>
      </c>
      <c r="AA118" s="33" t="str">
        <f>IF(ISERROR(VLOOKUP(N118,N119:PS$158,1,FALSE)),"","o")</f>
        <v/>
      </c>
      <c r="AB118" s="33" t="str">
        <f t="shared" si="10"/>
        <v/>
      </c>
      <c r="AE118" s="32" t="str">
        <f t="shared" si="15"/>
        <v/>
      </c>
      <c r="AF118" s="28" t="str">
        <f t="shared" si="16"/>
        <v/>
      </c>
      <c r="AG118" s="28" t="str">
        <f t="shared" si="17"/>
        <v/>
      </c>
      <c r="AH118" s="34" t="str">
        <f t="shared" ref="AH118:AH128" si="19">CONCATENATE(A118," ",B118)</f>
        <v xml:space="preserve">Organisation du travail : </v>
      </c>
    </row>
    <row r="119" spans="1:34" x14ac:dyDescent="0.25">
      <c r="A119" s="48" t="s">
        <v>204</v>
      </c>
      <c r="B119" s="53"/>
      <c r="C119" s="48"/>
      <c r="D119" s="50"/>
      <c r="E119" s="48"/>
      <c r="F119" s="50"/>
      <c r="G119" s="50"/>
      <c r="H119" s="50"/>
      <c r="I119" s="50"/>
      <c r="J119" s="50"/>
      <c r="K119" s="48"/>
      <c r="L119" s="50"/>
      <c r="M119" s="51"/>
      <c r="N119" s="50"/>
      <c r="S119" s="33" t="str">
        <f>IF(ISERROR(VLOOKUP(D119,$D$11:D118,1,FALSE)),"","o")</f>
        <v/>
      </c>
      <c r="T119" s="33" t="str">
        <f>IF(ISERROR(VLOOKUP(D119,D120:$D$159,1,FALSE)),"","o")</f>
        <v/>
      </c>
      <c r="U119" s="33" t="str">
        <f t="shared" si="9"/>
        <v/>
      </c>
      <c r="V119" s="33" t="str">
        <f>IF(ISERROR(VLOOKUP(L119,L$94:L118,1,FALSE)),"","o")</f>
        <v/>
      </c>
      <c r="W119" s="33" t="str">
        <f>IF(ISERROR(VLOOKUP(L119,L120:L$159,1,FALSE)),"","o")</f>
        <v/>
      </c>
      <c r="X119" s="33" t="str">
        <f t="shared" si="14"/>
        <v/>
      </c>
      <c r="Z119" s="33" t="str">
        <f>IF(ISERROR(VLOOKUP(N119,N$94:N118,1,FALSE)),"","o")</f>
        <v/>
      </c>
      <c r="AA119" s="33" t="str">
        <f>IF(ISERROR(VLOOKUP(N119,N120:PS$158,1,FALSE)),"","o")</f>
        <v/>
      </c>
      <c r="AB119" s="33" t="str">
        <f t="shared" si="10"/>
        <v/>
      </c>
      <c r="AE119" s="32" t="str">
        <f t="shared" si="15"/>
        <v/>
      </c>
      <c r="AF119" s="28" t="str">
        <f t="shared" si="16"/>
        <v/>
      </c>
      <c r="AG119" s="28" t="str">
        <f t="shared" si="17"/>
        <v/>
      </c>
      <c r="AH119" s="34" t="str">
        <f t="shared" si="19"/>
        <v xml:space="preserve">Conduite de personnel : </v>
      </c>
    </row>
    <row r="120" spans="1:34" x14ac:dyDescent="0.25">
      <c r="A120" s="48" t="s">
        <v>196</v>
      </c>
      <c r="B120" s="53"/>
      <c r="C120" s="48"/>
      <c r="D120" s="50"/>
      <c r="E120" s="48"/>
      <c r="F120" s="50"/>
      <c r="G120" s="50"/>
      <c r="H120" s="50"/>
      <c r="I120" s="50"/>
      <c r="J120" s="50"/>
      <c r="K120" s="48"/>
      <c r="L120" s="50"/>
      <c r="M120" s="51"/>
      <c r="N120" s="50"/>
      <c r="S120" s="33" t="str">
        <f>IF(ISERROR(VLOOKUP(D120,$D$11:D119,1,FALSE)),"","o")</f>
        <v/>
      </c>
      <c r="T120" s="33" t="str">
        <f>IF(ISERROR(VLOOKUP(D120,D121:$D$159,1,FALSE)),"","o")</f>
        <v/>
      </c>
      <c r="U120" s="33" t="str">
        <f t="shared" si="9"/>
        <v/>
      </c>
      <c r="V120" s="33" t="str">
        <f>IF(ISERROR(VLOOKUP(L120,L$94:L119,1,FALSE)),"","o")</f>
        <v/>
      </c>
      <c r="W120" s="33" t="str">
        <f>IF(ISERROR(VLOOKUP(L120,L121:L$159,1,FALSE)),"","o")</f>
        <v/>
      </c>
      <c r="X120" s="33" t="str">
        <f t="shared" si="14"/>
        <v/>
      </c>
      <c r="Z120" s="33" t="str">
        <f>IF(ISERROR(VLOOKUP(N120,N$94:N119,1,FALSE)),"","o")</f>
        <v/>
      </c>
      <c r="AA120" s="33" t="str">
        <f>IF(ISERROR(VLOOKUP(N120,N121:PS$158,1,FALSE)),"","o")</f>
        <v/>
      </c>
      <c r="AB120" s="33" t="str">
        <f t="shared" si="10"/>
        <v/>
      </c>
      <c r="AE120" s="32" t="str">
        <f t="shared" si="15"/>
        <v/>
      </c>
      <c r="AF120" s="28" t="str">
        <f t="shared" si="16"/>
        <v/>
      </c>
      <c r="AG120" s="28" t="str">
        <f t="shared" si="17"/>
        <v/>
      </c>
      <c r="AH120" s="34" t="str">
        <f t="shared" si="19"/>
        <v xml:space="preserve">Tenue des comptes : </v>
      </c>
    </row>
    <row r="121" spans="1:34" x14ac:dyDescent="0.25">
      <c r="A121" s="48" t="s">
        <v>197</v>
      </c>
      <c r="B121" s="53"/>
      <c r="C121" s="48"/>
      <c r="D121" s="50"/>
      <c r="E121" s="48"/>
      <c r="F121" s="50"/>
      <c r="G121" s="50"/>
      <c r="H121" s="50"/>
      <c r="I121" s="50"/>
      <c r="J121" s="50"/>
      <c r="K121" s="48"/>
      <c r="L121" s="50"/>
      <c r="M121" s="51"/>
      <c r="N121" s="50"/>
      <c r="S121" s="33" t="str">
        <f>IF(ISERROR(VLOOKUP(D121,$D$11:D120,1,FALSE)),"","o")</f>
        <v/>
      </c>
      <c r="T121" s="33" t="str">
        <f>IF(ISERROR(VLOOKUP(D121,D122:$D$159,1,FALSE)),"","o")</f>
        <v/>
      </c>
      <c r="U121" s="33" t="str">
        <f t="shared" si="9"/>
        <v/>
      </c>
      <c r="V121" s="33" t="str">
        <f>IF(ISERROR(VLOOKUP(L121,L$94:L120,1,FALSE)),"","o")</f>
        <v/>
      </c>
      <c r="W121" s="33" t="str">
        <f>IF(ISERROR(VLOOKUP(L121,L122:L$159,1,FALSE)),"","o")</f>
        <v/>
      </c>
      <c r="X121" s="33" t="str">
        <f t="shared" si="14"/>
        <v/>
      </c>
      <c r="Z121" s="33" t="str">
        <f>IF(ISERROR(VLOOKUP(N121,N$94:N120,1,FALSE)),"","o")</f>
        <v/>
      </c>
      <c r="AA121" s="33" t="str">
        <f>IF(ISERROR(VLOOKUP(N121,N122:PS$158,1,FALSE)),"","o")</f>
        <v/>
      </c>
      <c r="AB121" s="33" t="str">
        <f t="shared" si="10"/>
        <v/>
      </c>
      <c r="AE121" s="32" t="str">
        <f t="shared" si="15"/>
        <v/>
      </c>
      <c r="AF121" s="28" t="str">
        <f t="shared" si="16"/>
        <v/>
      </c>
      <c r="AG121" s="28" t="str">
        <f t="shared" si="17"/>
        <v/>
      </c>
      <c r="AH121" s="34" t="str">
        <f t="shared" si="19"/>
        <v xml:space="preserve">Analyse de la comptabilité : </v>
      </c>
    </row>
    <row r="122" spans="1:34" x14ac:dyDescent="0.25">
      <c r="A122" s="48" t="s">
        <v>198</v>
      </c>
      <c r="B122" s="53"/>
      <c r="C122" s="48"/>
      <c r="D122" s="50"/>
      <c r="E122" s="48"/>
      <c r="F122" s="50"/>
      <c r="G122" s="50"/>
      <c r="H122" s="50"/>
      <c r="I122" s="50"/>
      <c r="J122" s="50"/>
      <c r="K122" s="48"/>
      <c r="L122" s="50"/>
      <c r="M122" s="51"/>
      <c r="N122" s="50"/>
      <c r="S122" s="33" t="str">
        <f>IF(ISERROR(VLOOKUP(D122,$D$11:D121,1,FALSE)),"","o")</f>
        <v/>
      </c>
      <c r="T122" s="33" t="str">
        <f>IF(ISERROR(VLOOKUP(D122,D123:$D$159,1,FALSE)),"","o")</f>
        <v/>
      </c>
      <c r="U122" s="33" t="str">
        <f t="shared" si="9"/>
        <v/>
      </c>
      <c r="V122" s="33" t="str">
        <f>IF(ISERROR(VLOOKUP(L122,L$94:L121,1,FALSE)),"","o")</f>
        <v/>
      </c>
      <c r="W122" s="33" t="str">
        <f>IF(ISERROR(VLOOKUP(L122,L123:L$159,1,FALSE)),"","o")</f>
        <v/>
      </c>
      <c r="X122" s="33" t="str">
        <f t="shared" si="14"/>
        <v/>
      </c>
      <c r="Z122" s="33" t="str">
        <f>IF(ISERROR(VLOOKUP(N122,N$94:N121,1,FALSE)),"","o")</f>
        <v/>
      </c>
      <c r="AA122" s="33" t="str">
        <f>IF(ISERROR(VLOOKUP(N122,N123:PS$158,1,FALSE)),"","o")</f>
        <v/>
      </c>
      <c r="AB122" s="33" t="str">
        <f t="shared" si="10"/>
        <v/>
      </c>
      <c r="AE122" s="32" t="str">
        <f t="shared" si="15"/>
        <v/>
      </c>
      <c r="AF122" s="28" t="str">
        <f t="shared" si="16"/>
        <v/>
      </c>
      <c r="AG122" s="28" t="str">
        <f t="shared" si="17"/>
        <v/>
      </c>
      <c r="AH122" s="34" t="str">
        <f t="shared" si="19"/>
        <v xml:space="preserve">Entretien du parc machines : </v>
      </c>
    </row>
    <row r="123" spans="1:34" x14ac:dyDescent="0.25">
      <c r="A123" s="48" t="s">
        <v>199</v>
      </c>
      <c r="B123" s="53"/>
      <c r="C123" s="48"/>
      <c r="D123" s="50"/>
      <c r="E123" s="48"/>
      <c r="F123" s="50"/>
      <c r="G123" s="50"/>
      <c r="H123" s="50"/>
      <c r="I123" s="50"/>
      <c r="J123" s="50"/>
      <c r="K123" s="48"/>
      <c r="L123" s="50"/>
      <c r="M123" s="51"/>
      <c r="N123" s="50"/>
      <c r="S123" s="33" t="str">
        <f>IF(ISERROR(VLOOKUP(D123,$D$11:D122,1,FALSE)),"","o")</f>
        <v/>
      </c>
      <c r="T123" s="33" t="str">
        <f>IF(ISERROR(VLOOKUP(D123,D124:$D$159,1,FALSE)),"","o")</f>
        <v/>
      </c>
      <c r="U123" s="33" t="str">
        <f t="shared" si="9"/>
        <v/>
      </c>
      <c r="V123" s="33" t="str">
        <f>IF(ISERROR(VLOOKUP(L123,L$94:L122,1,FALSE)),"","o")</f>
        <v/>
      </c>
      <c r="W123" s="33" t="str">
        <f>IF(ISERROR(VLOOKUP(L123,L124:L$159,1,FALSE)),"","o")</f>
        <v/>
      </c>
      <c r="X123" s="33" t="str">
        <f t="shared" si="14"/>
        <v/>
      </c>
      <c r="Z123" s="33" t="str">
        <f>IF(ISERROR(VLOOKUP(N123,N$94:N122,1,FALSE)),"","o")</f>
        <v/>
      </c>
      <c r="AA123" s="33" t="str">
        <f>IF(ISERROR(VLOOKUP(N123,N124:PS$158,1,FALSE)),"","o")</f>
        <v/>
      </c>
      <c r="AB123" s="33" t="str">
        <f t="shared" si="10"/>
        <v/>
      </c>
      <c r="AE123" s="32" t="str">
        <f t="shared" si="15"/>
        <v/>
      </c>
      <c r="AF123" s="28" t="str">
        <f t="shared" si="16"/>
        <v/>
      </c>
      <c r="AG123" s="28" t="str">
        <f t="shared" si="17"/>
        <v/>
      </c>
      <c r="AH123" s="34" t="str">
        <f t="shared" si="19"/>
        <v xml:space="preserve">Entretien des bâtiments : </v>
      </c>
    </row>
    <row r="124" spans="1:34" x14ac:dyDescent="0.25">
      <c r="A124" s="48" t="s">
        <v>205</v>
      </c>
      <c r="B124" s="53"/>
      <c r="C124" s="48"/>
      <c r="D124" s="50"/>
      <c r="E124" s="48"/>
      <c r="F124" s="50"/>
      <c r="G124" s="50"/>
      <c r="H124" s="50"/>
      <c r="I124" s="50"/>
      <c r="J124" s="50"/>
      <c r="K124" s="48"/>
      <c r="L124" s="50"/>
      <c r="M124" s="51"/>
      <c r="N124" s="50"/>
      <c r="S124" s="33" t="str">
        <f>IF(ISERROR(VLOOKUP(D124,$D$11:D123,1,FALSE)),"","o")</f>
        <v/>
      </c>
      <c r="T124" s="33" t="str">
        <f>IF(ISERROR(VLOOKUP(D124,D125:$D$159,1,FALSE)),"","o")</f>
        <v/>
      </c>
      <c r="U124" s="33" t="str">
        <f t="shared" si="9"/>
        <v/>
      </c>
      <c r="V124" s="33" t="str">
        <f>IF(ISERROR(VLOOKUP(L124,L$94:L123,1,FALSE)),"","o")</f>
        <v/>
      </c>
      <c r="W124" s="33" t="str">
        <f>IF(ISERROR(VLOOKUP(L124,L125:L$159,1,FALSE)),"","o")</f>
        <v/>
      </c>
      <c r="X124" s="33" t="str">
        <f t="shared" si="14"/>
        <v/>
      </c>
      <c r="Z124" s="33" t="str">
        <f>IF(ISERROR(VLOOKUP(N124,N$94:N123,1,FALSE)),"","o")</f>
        <v/>
      </c>
      <c r="AA124" s="33" t="str">
        <f>IF(ISERROR(VLOOKUP(N124,N125:PS$158,1,FALSE)),"","o")</f>
        <v/>
      </c>
      <c r="AB124" s="33" t="str">
        <f t="shared" si="10"/>
        <v/>
      </c>
      <c r="AE124" s="32" t="str">
        <f t="shared" si="15"/>
        <v/>
      </c>
      <c r="AF124" s="28" t="str">
        <f t="shared" si="16"/>
        <v/>
      </c>
      <c r="AG124" s="28" t="str">
        <f t="shared" si="17"/>
        <v/>
      </c>
      <c r="AH124" s="34" t="str">
        <f t="shared" si="19"/>
        <v xml:space="preserve">Conduite de négociations : </v>
      </c>
    </row>
    <row r="125" spans="1:34" x14ac:dyDescent="0.25">
      <c r="A125" s="48" t="s">
        <v>206</v>
      </c>
      <c r="B125" s="53"/>
      <c r="C125" s="48"/>
      <c r="D125" s="50"/>
      <c r="E125" s="48"/>
      <c r="F125" s="50"/>
      <c r="G125" s="50"/>
      <c r="H125" s="50"/>
      <c r="I125" s="50"/>
      <c r="J125" s="50"/>
      <c r="K125" s="48"/>
      <c r="L125" s="50"/>
      <c r="M125" s="51"/>
      <c r="N125" s="50"/>
      <c r="S125" s="33" t="str">
        <f>IF(ISERROR(VLOOKUP(D125,$D$11:D124,1,FALSE)),"","o")</f>
        <v/>
      </c>
      <c r="T125" s="33" t="str">
        <f>IF(ISERROR(VLOOKUP(D125,D126:$D$159,1,FALSE)),"","o")</f>
        <v/>
      </c>
      <c r="U125" s="33" t="str">
        <f t="shared" si="9"/>
        <v/>
      </c>
      <c r="V125" s="33" t="str">
        <f>IF(ISERROR(VLOOKUP(L125,L$94:L124,1,FALSE)),"","o")</f>
        <v/>
      </c>
      <c r="W125" s="33" t="str">
        <f>IF(ISERROR(VLOOKUP(L125,L126:L$159,1,FALSE)),"","o")</f>
        <v/>
      </c>
      <c r="X125" s="33" t="str">
        <f t="shared" si="14"/>
        <v/>
      </c>
      <c r="Z125" s="33" t="str">
        <f>IF(ISERROR(VLOOKUP(N125,N$94:N124,1,FALSE)),"","o")</f>
        <v/>
      </c>
      <c r="AA125" s="33" t="str">
        <f>IF(ISERROR(VLOOKUP(N125,N126:PS$158,1,FALSE)),"","o")</f>
        <v/>
      </c>
      <c r="AB125" s="33" t="str">
        <f t="shared" si="10"/>
        <v/>
      </c>
      <c r="AE125" s="32" t="str">
        <f t="shared" si="15"/>
        <v/>
      </c>
      <c r="AF125" s="28" t="str">
        <f t="shared" si="16"/>
        <v/>
      </c>
      <c r="AG125" s="28" t="str">
        <f t="shared" si="17"/>
        <v/>
      </c>
      <c r="AH125" s="34" t="str">
        <f t="shared" si="19"/>
        <v xml:space="preserve">Acquisition de nouv. clients : </v>
      </c>
    </row>
    <row r="126" spans="1:34" x14ac:dyDescent="0.25">
      <c r="A126" s="52"/>
      <c r="B126" s="53"/>
      <c r="C126" s="48"/>
      <c r="D126" s="50"/>
      <c r="E126" s="48"/>
      <c r="F126" s="50"/>
      <c r="G126" s="50"/>
      <c r="H126" s="50"/>
      <c r="I126" s="50"/>
      <c r="J126" s="50"/>
      <c r="K126" s="48"/>
      <c r="L126" s="50"/>
      <c r="M126" s="51"/>
      <c r="N126" s="50"/>
      <c r="S126" s="33" t="str">
        <f>IF(ISERROR(VLOOKUP(D126,$D$11:D125,1,FALSE)),"","o")</f>
        <v/>
      </c>
      <c r="T126" s="33" t="str">
        <f>IF(ISERROR(VLOOKUP(D126,D127:$D$159,1,FALSE)),"","o")</f>
        <v/>
      </c>
      <c r="U126" s="33" t="str">
        <f t="shared" si="9"/>
        <v/>
      </c>
      <c r="V126" s="33" t="str">
        <f>IF(ISERROR(VLOOKUP(L126,L$94:L125,1,FALSE)),"","o")</f>
        <v/>
      </c>
      <c r="W126" s="33" t="str">
        <f>IF(ISERROR(VLOOKUP(L126,L127:L$159,1,FALSE)),"","o")</f>
        <v/>
      </c>
      <c r="X126" s="33" t="str">
        <f t="shared" si="14"/>
        <v/>
      </c>
      <c r="Z126" s="33" t="str">
        <f>IF(ISERROR(VLOOKUP(N126,N$94:N125,1,FALSE)),"","o")</f>
        <v/>
      </c>
      <c r="AA126" s="33" t="str">
        <f>IF(ISERROR(VLOOKUP(N126,N127:PS$158,1,FALSE)),"","o")</f>
        <v/>
      </c>
      <c r="AB126" s="33" t="str">
        <f t="shared" si="10"/>
        <v/>
      </c>
      <c r="AE126" s="32" t="str">
        <f t="shared" si="15"/>
        <v/>
      </c>
      <c r="AF126" s="28" t="str">
        <f t="shared" si="16"/>
        <v/>
      </c>
      <c r="AG126" s="28" t="str">
        <f t="shared" si="17"/>
        <v/>
      </c>
      <c r="AH126" s="34" t="str">
        <f t="shared" si="19"/>
        <v xml:space="preserve"> </v>
      </c>
    </row>
    <row r="127" spans="1:34" x14ac:dyDescent="0.25">
      <c r="A127" s="52"/>
      <c r="B127" s="53"/>
      <c r="C127" s="48"/>
      <c r="D127" s="50"/>
      <c r="E127" s="48"/>
      <c r="F127" s="50"/>
      <c r="G127" s="50"/>
      <c r="H127" s="50"/>
      <c r="I127" s="50"/>
      <c r="J127" s="50"/>
      <c r="K127" s="48"/>
      <c r="L127" s="50"/>
      <c r="M127" s="51"/>
      <c r="N127" s="50"/>
      <c r="S127" s="33" t="str">
        <f>IF(ISERROR(VLOOKUP(D127,$D$11:D126,1,FALSE)),"","o")</f>
        <v/>
      </c>
      <c r="T127" s="33" t="str">
        <f>IF(ISERROR(VLOOKUP(D127,D128:$D$159,1,FALSE)),"","o")</f>
        <v/>
      </c>
      <c r="U127" s="33" t="str">
        <f t="shared" si="9"/>
        <v/>
      </c>
      <c r="V127" s="33" t="str">
        <f>IF(ISERROR(VLOOKUP(L127,L$94:L126,1,FALSE)),"","o")</f>
        <v/>
      </c>
      <c r="W127" s="33" t="str">
        <f>IF(ISERROR(VLOOKUP(L127,L128:L$159,1,FALSE)),"","o")</f>
        <v/>
      </c>
      <c r="X127" s="33" t="str">
        <f t="shared" si="14"/>
        <v/>
      </c>
      <c r="Z127" s="33" t="str">
        <f>IF(ISERROR(VLOOKUP(N127,N$94:N126,1,FALSE)),"","o")</f>
        <v/>
      </c>
      <c r="AA127" s="33" t="str">
        <f>IF(ISERROR(VLOOKUP(N127,N128:PS$158,1,FALSE)),"","o")</f>
        <v/>
      </c>
      <c r="AB127" s="33" t="str">
        <f t="shared" si="10"/>
        <v/>
      </c>
      <c r="AE127" s="32" t="str">
        <f t="shared" si="15"/>
        <v/>
      </c>
      <c r="AF127" s="28" t="str">
        <f t="shared" si="16"/>
        <v/>
      </c>
      <c r="AG127" s="28" t="str">
        <f t="shared" si="17"/>
        <v/>
      </c>
      <c r="AH127" s="34" t="str">
        <f t="shared" si="19"/>
        <v xml:space="preserve"> </v>
      </c>
    </row>
    <row r="128" spans="1:34" x14ac:dyDescent="0.25">
      <c r="A128" s="52"/>
      <c r="B128" s="53"/>
      <c r="C128" s="48"/>
      <c r="D128" s="50"/>
      <c r="E128" s="48"/>
      <c r="F128" s="50"/>
      <c r="G128" s="50"/>
      <c r="H128" s="50"/>
      <c r="I128" s="50"/>
      <c r="J128" s="50"/>
      <c r="K128" s="48"/>
      <c r="L128" s="50"/>
      <c r="M128" s="51"/>
      <c r="N128" s="50"/>
      <c r="S128" s="33" t="str">
        <f>IF(ISERROR(VLOOKUP(D128,$D$11:D127,1,FALSE)),"","o")</f>
        <v/>
      </c>
      <c r="T128" s="33" t="str">
        <f>IF(ISERROR(VLOOKUP(D128,D129:$D$159,1,FALSE)),"","o")</f>
        <v/>
      </c>
      <c r="U128" s="33" t="str">
        <f t="shared" si="9"/>
        <v/>
      </c>
      <c r="V128" s="33" t="str">
        <f>IF(ISERROR(VLOOKUP(L128,L$94:L127,1,FALSE)),"","o")</f>
        <v/>
      </c>
      <c r="W128" s="33" t="str">
        <f>IF(ISERROR(VLOOKUP(L128,L129:L$159,1,FALSE)),"","o")</f>
        <v/>
      </c>
      <c r="X128" s="33" t="str">
        <f t="shared" si="14"/>
        <v/>
      </c>
      <c r="Z128" s="33" t="str">
        <f>IF(ISERROR(VLOOKUP(N128,N$94:N127,1,FALSE)),"","o")</f>
        <v/>
      </c>
      <c r="AA128" s="33" t="str">
        <f>IF(ISERROR(VLOOKUP(N128,N129:PS$158,1,FALSE)),"","o")</f>
        <v/>
      </c>
      <c r="AB128" s="33" t="str">
        <f t="shared" si="10"/>
        <v/>
      </c>
      <c r="AE128" s="32" t="str">
        <f t="shared" si="15"/>
        <v/>
      </c>
      <c r="AF128" s="28" t="str">
        <f t="shared" si="16"/>
        <v/>
      </c>
      <c r="AG128" s="28" t="str">
        <f t="shared" si="17"/>
        <v/>
      </c>
      <c r="AH128" s="34" t="str">
        <f t="shared" si="19"/>
        <v xml:space="preserve"> </v>
      </c>
    </row>
    <row r="129" spans="1:34" ht="12" customHeight="1" x14ac:dyDescent="0.25">
      <c r="A129" s="48"/>
      <c r="B129" s="48"/>
      <c r="C129" s="48"/>
      <c r="D129" s="51"/>
      <c r="E129" s="48"/>
      <c r="F129" s="48"/>
      <c r="G129" s="48"/>
      <c r="H129" s="48"/>
      <c r="I129" s="48"/>
      <c r="J129" s="48"/>
      <c r="K129" s="48"/>
      <c r="L129" s="51"/>
      <c r="M129" s="51"/>
      <c r="N129" s="51"/>
      <c r="S129" s="33" t="str">
        <f>IF(ISERROR(VLOOKUP(D129,$D$11:D128,1,FALSE)),"","o")</f>
        <v/>
      </c>
      <c r="T129" s="33" t="str">
        <f>IF(ISERROR(VLOOKUP(D129,D130:$D$159,1,FALSE)),"","o")</f>
        <v/>
      </c>
      <c r="U129" s="33" t="str">
        <f t="shared" si="9"/>
        <v/>
      </c>
      <c r="V129" s="33" t="str">
        <f>IF(ISERROR(VLOOKUP(L129,L$94:L128,1,FALSE)),"","o")</f>
        <v/>
      </c>
      <c r="W129" s="33" t="str">
        <f>IF(ISERROR(VLOOKUP(L129,L130:L$159,1,FALSE)),"","o")</f>
        <v/>
      </c>
      <c r="X129" s="33" t="str">
        <f t="shared" si="14"/>
        <v/>
      </c>
      <c r="Z129" s="33" t="str">
        <f>IF(ISERROR(VLOOKUP(N129,N$94:N128,1,FALSE)),"","o")</f>
        <v/>
      </c>
      <c r="AA129" s="33" t="str">
        <f>IF(ISERROR(VLOOKUP(N129,N130:PS$158,1,FALSE)),"","o")</f>
        <v/>
      </c>
      <c r="AB129" s="33" t="str">
        <f t="shared" si="10"/>
        <v/>
      </c>
      <c r="AE129" s="32" t="str">
        <f t="shared" si="15"/>
        <v/>
      </c>
      <c r="AF129" s="28" t="str">
        <f t="shared" si="16"/>
        <v/>
      </c>
      <c r="AG129" s="28" t="str">
        <f t="shared" si="17"/>
        <v/>
      </c>
      <c r="AH129" s="34"/>
    </row>
    <row r="130" spans="1:34" ht="14.4" x14ac:dyDescent="0.3">
      <c r="A130" s="44" t="s">
        <v>222</v>
      </c>
      <c r="B130" s="48"/>
      <c r="C130" s="48"/>
      <c r="D130" s="51"/>
      <c r="E130" s="48"/>
      <c r="F130" s="48"/>
      <c r="G130" s="48"/>
      <c r="H130" s="48"/>
      <c r="I130" s="48"/>
      <c r="J130" s="48"/>
      <c r="K130" s="48"/>
      <c r="L130" s="48"/>
      <c r="M130" s="48"/>
      <c r="N130" s="48"/>
      <c r="S130" s="33" t="str">
        <f>IF(ISERROR(VLOOKUP(D130,$D$11:D129,1,FALSE)),"","o")</f>
        <v/>
      </c>
      <c r="T130" s="33" t="str">
        <f>IF(ISERROR(VLOOKUP(D130,D131:$D$159,1,FALSE)),"","o")</f>
        <v/>
      </c>
      <c r="U130" s="33" t="str">
        <f t="shared" si="9"/>
        <v/>
      </c>
      <c r="V130" s="33" t="str">
        <f>IF(ISERROR(VLOOKUP(L130,L$94:L129,1,FALSE)),"","o")</f>
        <v/>
      </c>
      <c r="W130" s="33" t="str">
        <f>IF(ISERROR(VLOOKUP(L130,L131:L$159,1,FALSE)),"","o")</f>
        <v/>
      </c>
      <c r="X130" s="33" t="str">
        <f t="shared" si="14"/>
        <v/>
      </c>
      <c r="Z130" s="33" t="str">
        <f>IF(ISERROR(VLOOKUP(N130,N$94:N129,1,FALSE)),"","o")</f>
        <v/>
      </c>
      <c r="AA130" s="33" t="str">
        <f>IF(ISERROR(VLOOKUP(N130,N131:PS$158,1,FALSE)),"","o")</f>
        <v/>
      </c>
      <c r="AB130" s="33" t="str">
        <f t="shared" si="10"/>
        <v/>
      </c>
      <c r="AE130" s="32"/>
      <c r="AF130" s="28"/>
      <c r="AG130" s="28"/>
      <c r="AH130" s="34"/>
    </row>
    <row r="131" spans="1:34" x14ac:dyDescent="0.25">
      <c r="A131" s="47" t="s">
        <v>120</v>
      </c>
      <c r="B131" s="48"/>
      <c r="C131" s="48"/>
      <c r="D131" s="51"/>
      <c r="E131" s="48"/>
      <c r="F131" s="48"/>
      <c r="G131" s="48"/>
      <c r="H131" s="48"/>
      <c r="I131" s="48"/>
      <c r="J131" s="48"/>
      <c r="K131" s="48"/>
      <c r="L131" s="51"/>
      <c r="M131" s="51"/>
      <c r="N131" s="51"/>
      <c r="S131" s="33" t="str">
        <f>IF(ISERROR(VLOOKUP(D131,$D$11:D130,1,FALSE)),"","o")</f>
        <v/>
      </c>
      <c r="T131" s="33" t="str">
        <f>IF(ISERROR(VLOOKUP(D131,D132:$D$159,1,FALSE)),"","o")</f>
        <v/>
      </c>
      <c r="U131" s="33" t="str">
        <f t="shared" si="9"/>
        <v/>
      </c>
      <c r="V131" s="33" t="str">
        <f>IF(ISERROR(VLOOKUP(L131,L$94:L130,1,FALSE)),"","o")</f>
        <v/>
      </c>
      <c r="W131" s="33" t="str">
        <f>IF(ISERROR(VLOOKUP(L131,L132:L$159,1,FALSE)),"","o")</f>
        <v/>
      </c>
      <c r="X131" s="33" t="str">
        <f t="shared" si="14"/>
        <v/>
      </c>
      <c r="Z131" s="33" t="str">
        <f>IF(ISERROR(VLOOKUP(N131,N$94:N130,1,FALSE)),"","o")</f>
        <v/>
      </c>
      <c r="AA131" s="33" t="str">
        <f>IF(ISERROR(VLOOKUP(N131,N132:PS$158,1,FALSE)),"","o")</f>
        <v/>
      </c>
      <c r="AB131" s="33" t="str">
        <f t="shared" si="10"/>
        <v/>
      </c>
      <c r="AE131" s="32" t="str">
        <f t="shared" ref="AE131:AE159" si="20">IF(D131="","",D131)</f>
        <v/>
      </c>
      <c r="AF131" s="28" t="str">
        <f t="shared" ref="AF131:AF159" si="21">IF(L131="","",L131)</f>
        <v/>
      </c>
      <c r="AG131" s="28" t="str">
        <f t="shared" ref="AG131:AG159" si="22">IF(N131="","",N131)</f>
        <v/>
      </c>
      <c r="AH131" s="34"/>
    </row>
    <row r="132" spans="1:34" x14ac:dyDescent="0.25">
      <c r="A132" s="48" t="str">
        <f t="shared" ref="A132:A146" si="23">IF(A102="","",A102)</f>
        <v>Vaches laitières :</v>
      </c>
      <c r="B132" s="53"/>
      <c r="C132" s="48"/>
      <c r="D132" s="50"/>
      <c r="E132" s="48"/>
      <c r="F132" s="50"/>
      <c r="G132" s="50"/>
      <c r="H132" s="50"/>
      <c r="I132" s="50"/>
      <c r="J132" s="50"/>
      <c r="K132" s="48"/>
      <c r="L132" s="50"/>
      <c r="M132" s="51"/>
      <c r="N132" s="50"/>
      <c r="S132" s="33" t="str">
        <f>IF(ISERROR(VLOOKUP(D132,$D$11:D131,1,FALSE)),"","o")</f>
        <v/>
      </c>
      <c r="T132" s="33" t="str">
        <f>IF(ISERROR(VLOOKUP(D132,D133:$D$159,1,FALSE)),"","o")</f>
        <v/>
      </c>
      <c r="U132" s="33" t="str">
        <f t="shared" si="9"/>
        <v/>
      </c>
      <c r="V132" s="33" t="str">
        <f>IF(ISERROR(VLOOKUP(L132,L$94:L131,1,FALSE)),"","o")</f>
        <v/>
      </c>
      <c r="W132" s="33" t="str">
        <f>IF(ISERROR(VLOOKUP(L132,L133:L$159,1,FALSE)),"","o")</f>
        <v/>
      </c>
      <c r="X132" s="33" t="str">
        <f t="shared" si="14"/>
        <v/>
      </c>
      <c r="Z132" s="33" t="str">
        <f>IF(ISERROR(VLOOKUP(N132,N$94:N131,1,FALSE)),"","o")</f>
        <v/>
      </c>
      <c r="AA132" s="33" t="str">
        <f>IF(ISERROR(VLOOKUP(N132,N133:PS$158,1,FALSE)),"","o")</f>
        <v/>
      </c>
      <c r="AB132" s="33" t="str">
        <f t="shared" si="10"/>
        <v/>
      </c>
      <c r="AE132" s="32" t="str">
        <f t="shared" si="20"/>
        <v/>
      </c>
      <c r="AF132" s="28" t="str">
        <f t="shared" si="21"/>
        <v/>
      </c>
      <c r="AG132" s="28" t="str">
        <f t="shared" si="22"/>
        <v/>
      </c>
      <c r="AH132" s="34" t="str">
        <f t="shared" ref="AH132:AH146" si="24">CONCATENATE(A132," ",B132)</f>
        <v xml:space="preserve">Vaches laitières : </v>
      </c>
    </row>
    <row r="133" spans="1:34" x14ac:dyDescent="0.25">
      <c r="A133" s="48" t="str">
        <f t="shared" si="23"/>
        <v>Vaches allaitantes :</v>
      </c>
      <c r="B133" s="53"/>
      <c r="C133" s="48"/>
      <c r="D133" s="50"/>
      <c r="E133" s="48"/>
      <c r="F133" s="50"/>
      <c r="G133" s="50"/>
      <c r="H133" s="50"/>
      <c r="I133" s="50"/>
      <c r="J133" s="50"/>
      <c r="K133" s="48"/>
      <c r="L133" s="50"/>
      <c r="M133" s="51"/>
      <c r="N133" s="50"/>
      <c r="S133" s="33" t="str">
        <f>IF(ISERROR(VLOOKUP(D133,$D$11:D132,1,FALSE)),"","o")</f>
        <v/>
      </c>
      <c r="T133" s="33" t="str">
        <f>IF(ISERROR(VLOOKUP(D133,D134:$D$159,1,FALSE)),"","o")</f>
        <v/>
      </c>
      <c r="U133" s="33" t="str">
        <f t="shared" si="9"/>
        <v/>
      </c>
      <c r="V133" s="33" t="str">
        <f>IF(ISERROR(VLOOKUP(L133,L$94:L132,1,FALSE)),"","o")</f>
        <v/>
      </c>
      <c r="W133" s="33" t="str">
        <f>IF(ISERROR(VLOOKUP(L133,L134:L$159,1,FALSE)),"","o")</f>
        <v/>
      </c>
      <c r="X133" s="33" t="str">
        <f t="shared" si="14"/>
        <v/>
      </c>
      <c r="Z133" s="33" t="str">
        <f>IF(ISERROR(VLOOKUP(N133,N$94:N132,1,FALSE)),"","o")</f>
        <v/>
      </c>
      <c r="AA133" s="33" t="str">
        <f>IF(ISERROR(VLOOKUP(N133,N134:PS$158,1,FALSE)),"","o")</f>
        <v/>
      </c>
      <c r="AB133" s="33" t="str">
        <f t="shared" si="10"/>
        <v/>
      </c>
      <c r="AE133" s="32" t="str">
        <f t="shared" si="20"/>
        <v/>
      </c>
      <c r="AF133" s="28" t="str">
        <f t="shared" si="21"/>
        <v/>
      </c>
      <c r="AG133" s="28" t="str">
        <f t="shared" si="22"/>
        <v/>
      </c>
      <c r="AH133" s="34" t="str">
        <f t="shared" si="24"/>
        <v xml:space="preserve">Vaches allaitantes : </v>
      </c>
    </row>
    <row r="134" spans="1:34" x14ac:dyDescent="0.25">
      <c r="A134" s="48" t="str">
        <f t="shared" si="23"/>
        <v>Bovins d'élevage :</v>
      </c>
      <c r="B134" s="53"/>
      <c r="C134" s="48"/>
      <c r="D134" s="50"/>
      <c r="E134" s="48"/>
      <c r="F134" s="50"/>
      <c r="G134" s="50"/>
      <c r="H134" s="50"/>
      <c r="I134" s="50"/>
      <c r="J134" s="50"/>
      <c r="K134" s="48"/>
      <c r="L134" s="50"/>
      <c r="M134" s="51"/>
      <c r="N134" s="50"/>
      <c r="S134" s="33" t="str">
        <f>IF(ISERROR(VLOOKUP(D134,$D$11:D133,1,FALSE)),"","o")</f>
        <v/>
      </c>
      <c r="T134" s="33" t="str">
        <f>IF(ISERROR(VLOOKUP(D134,D135:$D$159,1,FALSE)),"","o")</f>
        <v/>
      </c>
      <c r="U134" s="33" t="str">
        <f t="shared" si="9"/>
        <v/>
      </c>
      <c r="V134" s="33" t="str">
        <f>IF(ISERROR(VLOOKUP(L134,L$94:L133,1,FALSE)),"","o")</f>
        <v/>
      </c>
      <c r="W134" s="33" t="str">
        <f>IF(ISERROR(VLOOKUP(L134,L135:L$159,1,FALSE)),"","o")</f>
        <v/>
      </c>
      <c r="X134" s="33" t="str">
        <f t="shared" si="14"/>
        <v/>
      </c>
      <c r="Z134" s="33" t="str">
        <f>IF(ISERROR(VLOOKUP(N134,N$94:N133,1,FALSE)),"","o")</f>
        <v/>
      </c>
      <c r="AA134" s="33" t="str">
        <f>IF(ISERROR(VLOOKUP(N134,N135:PS$158,1,FALSE)),"","o")</f>
        <v/>
      </c>
      <c r="AB134" s="33" t="str">
        <f t="shared" si="10"/>
        <v/>
      </c>
      <c r="AE134" s="32" t="str">
        <f t="shared" si="20"/>
        <v/>
      </c>
      <c r="AF134" s="28" t="str">
        <f t="shared" si="21"/>
        <v/>
      </c>
      <c r="AG134" s="28" t="str">
        <f t="shared" si="22"/>
        <v/>
      </c>
      <c r="AH134" s="34" t="str">
        <f t="shared" si="24"/>
        <v xml:space="preserve">Bovins d'élevage : </v>
      </c>
    </row>
    <row r="135" spans="1:34" x14ac:dyDescent="0.25">
      <c r="A135" s="48" t="str">
        <f t="shared" si="23"/>
        <v>Chevaux :</v>
      </c>
      <c r="B135" s="53"/>
      <c r="C135" s="48"/>
      <c r="D135" s="50"/>
      <c r="E135" s="48"/>
      <c r="F135" s="50"/>
      <c r="G135" s="50"/>
      <c r="H135" s="50"/>
      <c r="I135" s="50"/>
      <c r="J135" s="50"/>
      <c r="K135" s="48"/>
      <c r="L135" s="50"/>
      <c r="M135" s="51"/>
      <c r="N135" s="50"/>
      <c r="S135" s="33" t="str">
        <f>IF(ISERROR(VLOOKUP(D135,$D$11:D134,1,FALSE)),"","o")</f>
        <v/>
      </c>
      <c r="T135" s="33" t="str">
        <f>IF(ISERROR(VLOOKUP(D135,D136:$D$159,1,FALSE)),"","o")</f>
        <v/>
      </c>
      <c r="U135" s="33" t="str">
        <f t="shared" si="9"/>
        <v/>
      </c>
      <c r="V135" s="33" t="str">
        <f>IF(ISERROR(VLOOKUP(L135,L$94:L134,1,FALSE)),"","o")</f>
        <v/>
      </c>
      <c r="W135" s="33" t="str">
        <f>IF(ISERROR(VLOOKUP(L135,L136:L$159,1,FALSE)),"","o")</f>
        <v/>
      </c>
      <c r="X135" s="33" t="str">
        <f t="shared" si="14"/>
        <v/>
      </c>
      <c r="Z135" s="33" t="str">
        <f>IF(ISERROR(VLOOKUP(N135,N$94:N134,1,FALSE)),"","o")</f>
        <v/>
      </c>
      <c r="AA135" s="33" t="str">
        <f>IF(ISERROR(VLOOKUP(N135,N136:PS$158,1,FALSE)),"","o")</f>
        <v/>
      </c>
      <c r="AB135" s="33" t="str">
        <f t="shared" si="10"/>
        <v/>
      </c>
      <c r="AE135" s="32" t="str">
        <f t="shared" si="20"/>
        <v/>
      </c>
      <c r="AF135" s="28" t="str">
        <f t="shared" si="21"/>
        <v/>
      </c>
      <c r="AG135" s="28" t="str">
        <f t="shared" si="22"/>
        <v/>
      </c>
      <c r="AH135" s="34" t="str">
        <f t="shared" si="24"/>
        <v xml:space="preserve">Chevaux : </v>
      </c>
    </row>
    <row r="136" spans="1:34" x14ac:dyDescent="0.25">
      <c r="A136" s="48" t="str">
        <f t="shared" si="23"/>
        <v>Porcs :</v>
      </c>
      <c r="B136" s="53"/>
      <c r="C136" s="48"/>
      <c r="D136" s="50"/>
      <c r="E136" s="48"/>
      <c r="F136" s="50"/>
      <c r="G136" s="50"/>
      <c r="H136" s="50"/>
      <c r="I136" s="50"/>
      <c r="J136" s="50"/>
      <c r="K136" s="48"/>
      <c r="L136" s="50"/>
      <c r="M136" s="51"/>
      <c r="N136" s="50"/>
      <c r="S136" s="33" t="str">
        <f>IF(ISERROR(VLOOKUP(D136,$D$11:D135,1,FALSE)),"","o")</f>
        <v/>
      </c>
      <c r="T136" s="33" t="str">
        <f>IF(ISERROR(VLOOKUP(D136,D137:$D$159,1,FALSE)),"","o")</f>
        <v/>
      </c>
      <c r="U136" s="33" t="str">
        <f t="shared" si="9"/>
        <v/>
      </c>
      <c r="V136" s="33" t="str">
        <f>IF(ISERROR(VLOOKUP(L136,L$94:L135,1,FALSE)),"","o")</f>
        <v/>
      </c>
      <c r="W136" s="33" t="str">
        <f>IF(ISERROR(VLOOKUP(L136,L137:L$159,1,FALSE)),"","o")</f>
        <v/>
      </c>
      <c r="X136" s="33" t="str">
        <f t="shared" si="14"/>
        <v/>
      </c>
      <c r="Z136" s="33" t="str">
        <f>IF(ISERROR(VLOOKUP(N136,N$94:N135,1,FALSE)),"","o")</f>
        <v/>
      </c>
      <c r="AA136" s="33" t="str">
        <f>IF(ISERROR(VLOOKUP(N136,N137:PS$158,1,FALSE)),"","o")</f>
        <v/>
      </c>
      <c r="AB136" s="33" t="str">
        <f t="shared" si="10"/>
        <v/>
      </c>
      <c r="AE136" s="32" t="str">
        <f t="shared" si="20"/>
        <v/>
      </c>
      <c r="AF136" s="28" t="str">
        <f t="shared" si="21"/>
        <v/>
      </c>
      <c r="AG136" s="28" t="str">
        <f t="shared" si="22"/>
        <v/>
      </c>
      <c r="AH136" s="34" t="str">
        <f t="shared" si="24"/>
        <v xml:space="preserve">Porcs : </v>
      </c>
    </row>
    <row r="137" spans="1:34" x14ac:dyDescent="0.25">
      <c r="A137" s="48" t="str">
        <f t="shared" si="23"/>
        <v>Volaille :</v>
      </c>
      <c r="B137" s="53"/>
      <c r="C137" s="48"/>
      <c r="D137" s="50"/>
      <c r="E137" s="48"/>
      <c r="F137" s="50"/>
      <c r="G137" s="50"/>
      <c r="H137" s="50"/>
      <c r="I137" s="50"/>
      <c r="J137" s="50"/>
      <c r="K137" s="48"/>
      <c r="L137" s="50"/>
      <c r="M137" s="51"/>
      <c r="N137" s="50"/>
      <c r="S137" s="33" t="str">
        <f>IF(ISERROR(VLOOKUP(D137,$D$11:D136,1,FALSE)),"","o")</f>
        <v/>
      </c>
      <c r="T137" s="33" t="str">
        <f>IF(ISERROR(VLOOKUP(D137,D138:$D$159,1,FALSE)),"","o")</f>
        <v/>
      </c>
      <c r="U137" s="33" t="str">
        <f t="shared" si="9"/>
        <v/>
      </c>
      <c r="V137" s="33" t="str">
        <f>IF(ISERROR(VLOOKUP(L137,L$94:L136,1,FALSE)),"","o")</f>
        <v/>
      </c>
      <c r="W137" s="33" t="str">
        <f>IF(ISERROR(VLOOKUP(L137,L138:L$159,1,FALSE)),"","o")</f>
        <v/>
      </c>
      <c r="X137" s="33" t="str">
        <f t="shared" si="14"/>
        <v/>
      </c>
      <c r="Z137" s="33" t="str">
        <f>IF(ISERROR(VLOOKUP(N137,N$94:N136,1,FALSE)),"","o")</f>
        <v/>
      </c>
      <c r="AA137" s="33" t="str">
        <f>IF(ISERROR(VLOOKUP(N137,N138:PS$158,1,FALSE)),"","o")</f>
        <v/>
      </c>
      <c r="AB137" s="33" t="str">
        <f t="shared" si="10"/>
        <v/>
      </c>
      <c r="AE137" s="32" t="str">
        <f t="shared" si="20"/>
        <v/>
      </c>
      <c r="AF137" s="28" t="str">
        <f t="shared" si="21"/>
        <v/>
      </c>
      <c r="AG137" s="28" t="str">
        <f t="shared" si="22"/>
        <v/>
      </c>
      <c r="AH137" s="34" t="str">
        <f t="shared" si="24"/>
        <v xml:space="preserve">Volaille : </v>
      </c>
    </row>
    <row r="138" spans="1:34" x14ac:dyDescent="0.25">
      <c r="A138" s="48" t="str">
        <f t="shared" si="23"/>
        <v>Bovins d'élevage :</v>
      </c>
      <c r="B138" s="53"/>
      <c r="C138" s="48"/>
      <c r="D138" s="50"/>
      <c r="E138" s="48"/>
      <c r="F138" s="50"/>
      <c r="G138" s="50"/>
      <c r="H138" s="50"/>
      <c r="I138" s="50"/>
      <c r="J138" s="50"/>
      <c r="K138" s="48"/>
      <c r="L138" s="50"/>
      <c r="M138" s="51"/>
      <c r="N138" s="50"/>
      <c r="S138" s="33" t="str">
        <f>IF(ISERROR(VLOOKUP(D138,$D$11:D137,1,FALSE)),"","o")</f>
        <v/>
      </c>
      <c r="T138" s="33" t="str">
        <f>IF(ISERROR(VLOOKUP(D138,D139:$D$159,1,FALSE)),"","o")</f>
        <v/>
      </c>
      <c r="U138" s="33" t="str">
        <f t="shared" si="9"/>
        <v/>
      </c>
      <c r="V138" s="33" t="str">
        <f>IF(ISERROR(VLOOKUP(L138,L$94:L137,1,FALSE)),"","o")</f>
        <v/>
      </c>
      <c r="W138" s="33" t="str">
        <f>IF(ISERROR(VLOOKUP(L138,L139:L$159,1,FALSE)),"","o")</f>
        <v/>
      </c>
      <c r="X138" s="33" t="str">
        <f t="shared" si="14"/>
        <v/>
      </c>
      <c r="Z138" s="33" t="str">
        <f>IF(ISERROR(VLOOKUP(N138,N$94:N137,1,FALSE)),"","o")</f>
        <v/>
      </c>
      <c r="AA138" s="33" t="str">
        <f>IF(ISERROR(VLOOKUP(N138,N139:PS$158,1,FALSE)),"","o")</f>
        <v/>
      </c>
      <c r="AB138" s="33" t="str">
        <f t="shared" si="10"/>
        <v/>
      </c>
      <c r="AE138" s="32" t="str">
        <f t="shared" si="20"/>
        <v/>
      </c>
      <c r="AF138" s="28" t="str">
        <f t="shared" si="21"/>
        <v/>
      </c>
      <c r="AG138" s="28" t="str">
        <f t="shared" si="22"/>
        <v/>
      </c>
      <c r="AH138" s="34" t="str">
        <f t="shared" si="24"/>
        <v xml:space="preserve">Bovins d'élevage : </v>
      </c>
    </row>
    <row r="139" spans="1:34" x14ac:dyDescent="0.25">
      <c r="A139" s="48" t="str">
        <f t="shared" si="23"/>
        <v>Chevaux :</v>
      </c>
      <c r="B139" s="53"/>
      <c r="C139" s="48"/>
      <c r="D139" s="50"/>
      <c r="E139" s="48"/>
      <c r="F139" s="50"/>
      <c r="G139" s="50"/>
      <c r="H139" s="50"/>
      <c r="I139" s="50"/>
      <c r="J139" s="50"/>
      <c r="K139" s="48"/>
      <c r="L139" s="50"/>
      <c r="M139" s="51"/>
      <c r="N139" s="50"/>
      <c r="S139" s="33" t="str">
        <f>IF(ISERROR(VLOOKUP(D139,$D$11:D138,1,FALSE)),"","o")</f>
        <v/>
      </c>
      <c r="T139" s="33" t="str">
        <f>IF(ISERROR(VLOOKUP(D139,D140:$D$159,1,FALSE)),"","o")</f>
        <v/>
      </c>
      <c r="U139" s="33" t="str">
        <f t="shared" si="9"/>
        <v/>
      </c>
      <c r="V139" s="33" t="str">
        <f>IF(ISERROR(VLOOKUP(L139,L$94:L138,1,FALSE)),"","o")</f>
        <v/>
      </c>
      <c r="W139" s="33" t="str">
        <f>IF(ISERROR(VLOOKUP(L139,L140:L$159,1,FALSE)),"","o")</f>
        <v/>
      </c>
      <c r="X139" s="33" t="str">
        <f t="shared" si="14"/>
        <v/>
      </c>
      <c r="Z139" s="33" t="str">
        <f>IF(ISERROR(VLOOKUP(N139,N$94:N138,1,FALSE)),"","o")</f>
        <v/>
      </c>
      <c r="AA139" s="33" t="str">
        <f>IF(ISERROR(VLOOKUP(N139,N140:PS$158,1,FALSE)),"","o")</f>
        <v/>
      </c>
      <c r="AB139" s="33" t="str">
        <f t="shared" si="10"/>
        <v/>
      </c>
      <c r="AE139" s="32" t="str">
        <f t="shared" si="20"/>
        <v/>
      </c>
      <c r="AF139" s="28" t="str">
        <f t="shared" si="21"/>
        <v/>
      </c>
      <c r="AG139" s="28" t="str">
        <f t="shared" si="22"/>
        <v/>
      </c>
      <c r="AH139" s="34" t="str">
        <f t="shared" si="24"/>
        <v xml:space="preserve">Chevaux : </v>
      </c>
    </row>
    <row r="140" spans="1:34" x14ac:dyDescent="0.25">
      <c r="A140" s="48" t="str">
        <f t="shared" si="23"/>
        <v>Herbages :</v>
      </c>
      <c r="B140" s="53"/>
      <c r="C140" s="48"/>
      <c r="D140" s="50"/>
      <c r="E140" s="48"/>
      <c r="F140" s="50"/>
      <c r="G140" s="50"/>
      <c r="H140" s="50"/>
      <c r="I140" s="50"/>
      <c r="J140" s="50"/>
      <c r="K140" s="48"/>
      <c r="L140" s="50"/>
      <c r="M140" s="51"/>
      <c r="N140" s="50"/>
      <c r="S140" s="33" t="str">
        <f>IF(ISERROR(VLOOKUP(D140,$D$11:D139,1,FALSE)),"","o")</f>
        <v/>
      </c>
      <c r="T140" s="33" t="str">
        <f>IF(ISERROR(VLOOKUP(D140,D141:$D$159,1,FALSE)),"","o")</f>
        <v/>
      </c>
      <c r="U140" s="33" t="str">
        <f t="shared" si="9"/>
        <v/>
      </c>
      <c r="V140" s="33" t="str">
        <f>IF(ISERROR(VLOOKUP(L140,L$94:L139,1,FALSE)),"","o")</f>
        <v/>
      </c>
      <c r="W140" s="33" t="str">
        <f>IF(ISERROR(VLOOKUP(L140,L141:L$159,1,FALSE)),"","o")</f>
        <v/>
      </c>
      <c r="X140" s="33" t="str">
        <f t="shared" si="14"/>
        <v/>
      </c>
      <c r="Z140" s="33" t="str">
        <f>IF(ISERROR(VLOOKUP(N140,N$94:N139,1,FALSE)),"","o")</f>
        <v/>
      </c>
      <c r="AA140" s="33" t="str">
        <f>IF(ISERROR(VLOOKUP(N140,N141:PS$158,1,FALSE)),"","o")</f>
        <v/>
      </c>
      <c r="AB140" s="33" t="str">
        <f t="shared" si="10"/>
        <v/>
      </c>
      <c r="AE140" s="32" t="str">
        <f t="shared" si="20"/>
        <v/>
      </c>
      <c r="AF140" s="28" t="str">
        <f t="shared" si="21"/>
        <v/>
      </c>
      <c r="AG140" s="28" t="str">
        <f t="shared" si="22"/>
        <v/>
      </c>
      <c r="AH140" s="34" t="str">
        <f t="shared" si="24"/>
        <v xml:space="preserve">Herbages : </v>
      </c>
    </row>
    <row r="141" spans="1:34" x14ac:dyDescent="0.25">
      <c r="A141" s="48" t="str">
        <f t="shared" si="23"/>
        <v>Céréales :</v>
      </c>
      <c r="B141" s="53"/>
      <c r="C141" s="48"/>
      <c r="D141" s="50"/>
      <c r="E141" s="48"/>
      <c r="F141" s="50"/>
      <c r="G141" s="50"/>
      <c r="H141" s="50"/>
      <c r="I141" s="50"/>
      <c r="J141" s="50"/>
      <c r="K141" s="48"/>
      <c r="L141" s="50"/>
      <c r="M141" s="51"/>
      <c r="N141" s="50"/>
      <c r="S141" s="33" t="str">
        <f>IF(ISERROR(VLOOKUP(D141,$D$11:D140,1,FALSE)),"","o")</f>
        <v/>
      </c>
      <c r="T141" s="33" t="str">
        <f>IF(ISERROR(VLOOKUP(D141,D142:$D$159,1,FALSE)),"","o")</f>
        <v/>
      </c>
      <c r="U141" s="33" t="str">
        <f t="shared" si="9"/>
        <v/>
      </c>
      <c r="V141" s="33" t="str">
        <f>IF(ISERROR(VLOOKUP(L141,L$94:L140,1,FALSE)),"","o")</f>
        <v/>
      </c>
      <c r="W141" s="33" t="str">
        <f>IF(ISERROR(VLOOKUP(L141,L142:L$159,1,FALSE)),"","o")</f>
        <v/>
      </c>
      <c r="X141" s="33" t="str">
        <f t="shared" si="14"/>
        <v/>
      </c>
      <c r="Z141" s="33" t="str">
        <f>IF(ISERROR(VLOOKUP(N141,N$94:N140,1,FALSE)),"","o")</f>
        <v/>
      </c>
      <c r="AA141" s="33" t="str">
        <f>IF(ISERROR(VLOOKUP(N141,N142:PS$158,1,FALSE)),"","o")</f>
        <v/>
      </c>
      <c r="AB141" s="33" t="str">
        <f t="shared" si="10"/>
        <v/>
      </c>
      <c r="AE141" s="32" t="str">
        <f t="shared" si="20"/>
        <v/>
      </c>
      <c r="AF141" s="28" t="str">
        <f t="shared" si="21"/>
        <v/>
      </c>
      <c r="AG141" s="28" t="str">
        <f t="shared" si="22"/>
        <v/>
      </c>
      <c r="AH141" s="34" t="str">
        <f t="shared" si="24"/>
        <v xml:space="preserve">Céréales : </v>
      </c>
    </row>
    <row r="142" spans="1:34" x14ac:dyDescent="0.25">
      <c r="A142" s="48" t="str">
        <f t="shared" si="23"/>
        <v>Maïs :</v>
      </c>
      <c r="B142" s="53"/>
      <c r="C142" s="48"/>
      <c r="D142" s="50"/>
      <c r="E142" s="48"/>
      <c r="F142" s="50"/>
      <c r="G142" s="50"/>
      <c r="H142" s="50"/>
      <c r="I142" s="50"/>
      <c r="J142" s="50"/>
      <c r="K142" s="48"/>
      <c r="L142" s="50"/>
      <c r="M142" s="51"/>
      <c r="N142" s="50"/>
      <c r="S142" s="33" t="str">
        <f>IF(ISERROR(VLOOKUP(D142,$D$11:D141,1,FALSE)),"","o")</f>
        <v/>
      </c>
      <c r="T142" s="33" t="str">
        <f>IF(ISERROR(VLOOKUP(D142,D143:$D$159,1,FALSE)),"","o")</f>
        <v/>
      </c>
      <c r="U142" s="33" t="str">
        <f t="shared" si="9"/>
        <v/>
      </c>
      <c r="V142" s="33" t="str">
        <f>IF(ISERROR(VLOOKUP(L142,L$94:L141,1,FALSE)),"","o")</f>
        <v/>
      </c>
      <c r="W142" s="33" t="str">
        <f>IF(ISERROR(VLOOKUP(L142,L143:L$159,1,FALSE)),"","o")</f>
        <v/>
      </c>
      <c r="X142" s="33" t="str">
        <f t="shared" si="14"/>
        <v/>
      </c>
      <c r="Z142" s="33" t="str">
        <f>IF(ISERROR(VLOOKUP(N142,N$94:N141,1,FALSE)),"","o")</f>
        <v/>
      </c>
      <c r="AA142" s="33" t="str">
        <f>IF(ISERROR(VLOOKUP(N142,N143:PS$158,1,FALSE)),"","o")</f>
        <v/>
      </c>
      <c r="AB142" s="33" t="str">
        <f t="shared" si="10"/>
        <v/>
      </c>
      <c r="AE142" s="32" t="str">
        <f t="shared" si="20"/>
        <v/>
      </c>
      <c r="AF142" s="28" t="str">
        <f t="shared" si="21"/>
        <v/>
      </c>
      <c r="AG142" s="28" t="str">
        <f t="shared" si="22"/>
        <v/>
      </c>
      <c r="AH142" s="34" t="str">
        <f t="shared" si="24"/>
        <v xml:space="preserve">Maïs : </v>
      </c>
    </row>
    <row r="143" spans="1:34" x14ac:dyDescent="0.25">
      <c r="A143" s="48" t="str">
        <f t="shared" si="23"/>
        <v>Betteraves :</v>
      </c>
      <c r="B143" s="53"/>
      <c r="C143" s="48"/>
      <c r="D143" s="50"/>
      <c r="E143" s="48"/>
      <c r="F143" s="50"/>
      <c r="G143" s="50"/>
      <c r="H143" s="50"/>
      <c r="I143" s="50"/>
      <c r="J143" s="50"/>
      <c r="K143" s="48"/>
      <c r="L143" s="50"/>
      <c r="M143" s="51"/>
      <c r="N143" s="50"/>
      <c r="S143" s="33" t="str">
        <f>IF(ISERROR(VLOOKUP(D143,$D$11:D142,1,FALSE)),"","o")</f>
        <v/>
      </c>
      <c r="T143" s="33" t="str">
        <f>IF(ISERROR(VLOOKUP(D143,D144:$D$159,1,FALSE)),"","o")</f>
        <v/>
      </c>
      <c r="U143" s="33" t="str">
        <f t="shared" si="9"/>
        <v/>
      </c>
      <c r="V143" s="33" t="str">
        <f>IF(ISERROR(VLOOKUP(L143,L$94:L142,1,FALSE)),"","o")</f>
        <v/>
      </c>
      <c r="W143" s="33" t="str">
        <f>IF(ISERROR(VLOOKUP(L143,L144:L$159,1,FALSE)),"","o")</f>
        <v/>
      </c>
      <c r="X143" s="33" t="str">
        <f t="shared" si="14"/>
        <v/>
      </c>
      <c r="Z143" s="33" t="str">
        <f>IF(ISERROR(VLOOKUP(N143,N$94:N142,1,FALSE)),"","o")</f>
        <v/>
      </c>
      <c r="AA143" s="33" t="str">
        <f>IF(ISERROR(VLOOKUP(N143,N144:PS$158,1,FALSE)),"","o")</f>
        <v/>
      </c>
      <c r="AB143" s="33" t="str">
        <f t="shared" si="10"/>
        <v/>
      </c>
      <c r="AE143" s="32" t="str">
        <f t="shared" si="20"/>
        <v/>
      </c>
      <c r="AF143" s="28" t="str">
        <f t="shared" si="21"/>
        <v/>
      </c>
      <c r="AG143" s="28" t="str">
        <f t="shared" si="22"/>
        <v/>
      </c>
      <c r="AH143" s="34" t="str">
        <f t="shared" si="24"/>
        <v xml:space="preserve">Betteraves : </v>
      </c>
    </row>
    <row r="144" spans="1:34" x14ac:dyDescent="0.25">
      <c r="A144" s="48" t="str">
        <f t="shared" si="23"/>
        <v/>
      </c>
      <c r="B144" s="53"/>
      <c r="C144" s="48"/>
      <c r="D144" s="50"/>
      <c r="E144" s="48"/>
      <c r="F144" s="50"/>
      <c r="G144" s="50"/>
      <c r="H144" s="50"/>
      <c r="I144" s="50"/>
      <c r="J144" s="50"/>
      <c r="K144" s="48"/>
      <c r="L144" s="50"/>
      <c r="M144" s="51"/>
      <c r="N144" s="50"/>
      <c r="S144" s="33" t="str">
        <f>IF(ISERROR(VLOOKUP(D144,$D$11:D143,1,FALSE)),"","o")</f>
        <v/>
      </c>
      <c r="T144" s="33" t="str">
        <f>IF(ISERROR(VLOOKUP(D144,D145:$D$159,1,FALSE)),"","o")</f>
        <v/>
      </c>
      <c r="U144" s="33" t="str">
        <f t="shared" si="9"/>
        <v/>
      </c>
      <c r="V144" s="33" t="str">
        <f>IF(ISERROR(VLOOKUP(L144,L$94:L143,1,FALSE)),"","o")</f>
        <v/>
      </c>
      <c r="W144" s="33" t="str">
        <f>IF(ISERROR(VLOOKUP(L144,L145:L$159,1,FALSE)),"","o")</f>
        <v/>
      </c>
      <c r="X144" s="33" t="str">
        <f t="shared" si="14"/>
        <v/>
      </c>
      <c r="Z144" s="33" t="str">
        <f>IF(ISERROR(VLOOKUP(N144,N$94:N143,1,FALSE)),"","o")</f>
        <v/>
      </c>
      <c r="AA144" s="33" t="str">
        <f>IF(ISERROR(VLOOKUP(N144,N145:PS$158,1,FALSE)),"","o")</f>
        <v/>
      </c>
      <c r="AB144" s="33" t="str">
        <f t="shared" si="10"/>
        <v/>
      </c>
      <c r="AE144" s="32" t="str">
        <f t="shared" si="20"/>
        <v/>
      </c>
      <c r="AF144" s="28" t="str">
        <f t="shared" si="21"/>
        <v/>
      </c>
      <c r="AG144" s="28" t="str">
        <f t="shared" si="22"/>
        <v/>
      </c>
      <c r="AH144" s="34" t="str">
        <f t="shared" si="24"/>
        <v xml:space="preserve"> </v>
      </c>
    </row>
    <row r="145" spans="1:34" x14ac:dyDescent="0.25">
      <c r="A145" s="48" t="str">
        <f t="shared" si="23"/>
        <v/>
      </c>
      <c r="B145" s="53"/>
      <c r="C145" s="48"/>
      <c r="D145" s="50"/>
      <c r="E145" s="48"/>
      <c r="F145" s="50"/>
      <c r="G145" s="50"/>
      <c r="H145" s="50"/>
      <c r="I145" s="50"/>
      <c r="J145" s="50"/>
      <c r="K145" s="48"/>
      <c r="L145" s="50"/>
      <c r="M145" s="51"/>
      <c r="N145" s="50"/>
      <c r="S145" s="33" t="str">
        <f>IF(ISERROR(VLOOKUP(D145,$D$11:D144,1,FALSE)),"","o")</f>
        <v/>
      </c>
      <c r="T145" s="33" t="str">
        <f>IF(ISERROR(VLOOKUP(D145,D146:$D$159,1,FALSE)),"","o")</f>
        <v/>
      </c>
      <c r="U145" s="33" t="str">
        <f t="shared" si="9"/>
        <v/>
      </c>
      <c r="V145" s="33" t="str">
        <f>IF(ISERROR(VLOOKUP(L145,L$94:L144,1,FALSE)),"","o")</f>
        <v/>
      </c>
      <c r="W145" s="33" t="str">
        <f>IF(ISERROR(VLOOKUP(L145,L146:L$159,1,FALSE)),"","o")</f>
        <v/>
      </c>
      <c r="X145" s="33" t="str">
        <f t="shared" si="14"/>
        <v/>
      </c>
      <c r="Z145" s="33" t="str">
        <f>IF(ISERROR(VLOOKUP(N145,N$94:N144,1,FALSE)),"","o")</f>
        <v/>
      </c>
      <c r="AA145" s="33" t="str">
        <f>IF(ISERROR(VLOOKUP(N145,N146:PS$158,1,FALSE)),"","o")</f>
        <v/>
      </c>
      <c r="AB145" s="33" t="str">
        <f t="shared" si="10"/>
        <v/>
      </c>
      <c r="AE145" s="32" t="str">
        <f t="shared" si="20"/>
        <v/>
      </c>
      <c r="AF145" s="28" t="str">
        <f t="shared" si="21"/>
        <v/>
      </c>
      <c r="AG145" s="28" t="str">
        <f t="shared" si="22"/>
        <v/>
      </c>
      <c r="AH145" s="34" t="str">
        <f t="shared" si="24"/>
        <v xml:space="preserve"> </v>
      </c>
    </row>
    <row r="146" spans="1:34" x14ac:dyDescent="0.25">
      <c r="A146" s="48" t="str">
        <f t="shared" si="23"/>
        <v/>
      </c>
      <c r="B146" s="53"/>
      <c r="C146" s="48"/>
      <c r="D146" s="50"/>
      <c r="E146" s="48"/>
      <c r="F146" s="50"/>
      <c r="G146" s="50"/>
      <c r="H146" s="50"/>
      <c r="I146" s="50"/>
      <c r="J146" s="50"/>
      <c r="K146" s="48"/>
      <c r="L146" s="50"/>
      <c r="M146" s="51"/>
      <c r="N146" s="50"/>
      <c r="S146" s="33" t="str">
        <f>IF(ISERROR(VLOOKUP(D146,$D$11:D145,1,FALSE)),"","o")</f>
        <v/>
      </c>
      <c r="T146" s="33" t="str">
        <f>IF(ISERROR(VLOOKUP(D146,D147:$D$159,1,FALSE)),"","o")</f>
        <v/>
      </c>
      <c r="U146" s="33" t="str">
        <f t="shared" si="9"/>
        <v/>
      </c>
      <c r="V146" s="33" t="str">
        <f>IF(ISERROR(VLOOKUP(L146,L$94:L145,1,FALSE)),"","o")</f>
        <v/>
      </c>
      <c r="W146" s="33" t="str">
        <f>IF(ISERROR(VLOOKUP(L146,L147:L$159,1,FALSE)),"","o")</f>
        <v/>
      </c>
      <c r="X146" s="33" t="str">
        <f t="shared" si="14"/>
        <v/>
      </c>
      <c r="Z146" s="33" t="str">
        <f>IF(ISERROR(VLOOKUP(N146,N$94:N145,1,FALSE)),"","o")</f>
        <v/>
      </c>
      <c r="AA146" s="33" t="str">
        <f>IF(ISERROR(VLOOKUP(N146,N147:PS$158,1,FALSE)),"","o")</f>
        <v/>
      </c>
      <c r="AB146" s="33" t="str">
        <f t="shared" si="10"/>
        <v/>
      </c>
      <c r="AE146" s="32" t="str">
        <f t="shared" si="20"/>
        <v/>
      </c>
      <c r="AF146" s="28" t="str">
        <f t="shared" si="21"/>
        <v/>
      </c>
      <c r="AG146" s="28" t="str">
        <f t="shared" si="22"/>
        <v/>
      </c>
      <c r="AH146" s="34" t="str">
        <f t="shared" si="24"/>
        <v xml:space="preserve"> </v>
      </c>
    </row>
    <row r="147" spans="1:34" x14ac:dyDescent="0.25">
      <c r="A147" s="47" t="s">
        <v>195</v>
      </c>
      <c r="B147" s="48"/>
      <c r="C147" s="48"/>
      <c r="D147" s="51"/>
      <c r="E147" s="48"/>
      <c r="F147" s="48"/>
      <c r="G147" s="48"/>
      <c r="H147" s="48"/>
      <c r="I147" s="48"/>
      <c r="J147" s="48"/>
      <c r="K147" s="48"/>
      <c r="L147" s="51"/>
      <c r="M147" s="51"/>
      <c r="N147" s="51"/>
      <c r="S147" s="33" t="str">
        <f>IF(ISERROR(VLOOKUP(D147,$D$11:D146,1,FALSE)),"","o")</f>
        <v/>
      </c>
      <c r="T147" s="33" t="str">
        <f>IF(ISERROR(VLOOKUP(D147,D148:$D$159,1,FALSE)),"","o")</f>
        <v/>
      </c>
      <c r="U147" s="33" t="str">
        <f t="shared" si="9"/>
        <v/>
      </c>
      <c r="V147" s="33" t="str">
        <f>IF(ISERROR(VLOOKUP(L147,L$94:L146,1,FALSE)),"","o")</f>
        <v/>
      </c>
      <c r="W147" s="33" t="str">
        <f>IF(ISERROR(VLOOKUP(L147,L148:L$159,1,FALSE)),"","o")</f>
        <v/>
      </c>
      <c r="X147" s="33" t="str">
        <f t="shared" si="14"/>
        <v/>
      </c>
      <c r="Z147" s="33" t="str">
        <f>IF(ISERROR(VLOOKUP(N147,N$94:N146,1,FALSE)),"","o")</f>
        <v/>
      </c>
      <c r="AA147" s="33" t="str">
        <f>IF(ISERROR(VLOOKUP(N147,N148:PS$158,1,FALSE)),"","o")</f>
        <v/>
      </c>
      <c r="AB147" s="33" t="str">
        <f t="shared" si="10"/>
        <v/>
      </c>
      <c r="AE147" s="32" t="str">
        <f t="shared" si="20"/>
        <v/>
      </c>
      <c r="AF147" s="28" t="str">
        <f t="shared" si="21"/>
        <v/>
      </c>
      <c r="AG147" s="28" t="str">
        <f t="shared" si="22"/>
        <v/>
      </c>
      <c r="AH147" s="34"/>
    </row>
    <row r="148" spans="1:34" x14ac:dyDescent="0.25">
      <c r="A148" s="48" t="str">
        <f t="shared" ref="A148:A158" si="25">IF(A118="","",A118)</f>
        <v>Organisation du travail :</v>
      </c>
      <c r="B148" s="53"/>
      <c r="C148" s="48"/>
      <c r="D148" s="50"/>
      <c r="E148" s="48"/>
      <c r="F148" s="50"/>
      <c r="G148" s="50"/>
      <c r="H148" s="50"/>
      <c r="I148" s="50"/>
      <c r="J148" s="50"/>
      <c r="K148" s="48"/>
      <c r="L148" s="50"/>
      <c r="M148" s="51"/>
      <c r="N148" s="50"/>
      <c r="S148" s="33" t="str">
        <f>IF(ISERROR(VLOOKUP(D148,$D$11:D147,1,FALSE)),"","o")</f>
        <v/>
      </c>
      <c r="T148" s="33" t="str">
        <f>IF(ISERROR(VLOOKUP(D148,D149:$D$159,1,FALSE)),"","o")</f>
        <v/>
      </c>
      <c r="U148" s="33" t="str">
        <f t="shared" si="9"/>
        <v/>
      </c>
      <c r="V148" s="33" t="str">
        <f>IF(ISERROR(VLOOKUP(L148,L$94:L147,1,FALSE)),"","o")</f>
        <v/>
      </c>
      <c r="W148" s="33" t="str">
        <f>IF(ISERROR(VLOOKUP(L148,L149:L$159,1,FALSE)),"","o")</f>
        <v/>
      </c>
      <c r="X148" s="33" t="str">
        <f t="shared" si="14"/>
        <v/>
      </c>
      <c r="Z148" s="33" t="str">
        <f>IF(ISERROR(VLOOKUP(N148,N$94:N147,1,FALSE)),"","o")</f>
        <v/>
      </c>
      <c r="AA148" s="33" t="str">
        <f>IF(ISERROR(VLOOKUP(N148,N149:PS$158,1,FALSE)),"","o")</f>
        <v/>
      </c>
      <c r="AB148" s="33" t="str">
        <f t="shared" si="10"/>
        <v/>
      </c>
      <c r="AE148" s="32" t="str">
        <f t="shared" si="20"/>
        <v/>
      </c>
      <c r="AF148" s="28" t="str">
        <f t="shared" si="21"/>
        <v/>
      </c>
      <c r="AG148" s="28" t="str">
        <f t="shared" si="22"/>
        <v/>
      </c>
      <c r="AH148" s="34" t="str">
        <f t="shared" ref="AH148:AH158" si="26">CONCATENATE(A148," ",B148)</f>
        <v xml:space="preserve">Organisation du travail : </v>
      </c>
    </row>
    <row r="149" spans="1:34" x14ac:dyDescent="0.25">
      <c r="A149" s="48" t="str">
        <f t="shared" si="25"/>
        <v>Conduite de personnel :</v>
      </c>
      <c r="B149" s="53"/>
      <c r="C149" s="48"/>
      <c r="D149" s="50"/>
      <c r="E149" s="48"/>
      <c r="F149" s="50"/>
      <c r="G149" s="50"/>
      <c r="H149" s="50"/>
      <c r="I149" s="50"/>
      <c r="J149" s="50"/>
      <c r="K149" s="48"/>
      <c r="L149" s="50"/>
      <c r="M149" s="51"/>
      <c r="N149" s="50"/>
      <c r="S149" s="33" t="str">
        <f>IF(ISERROR(VLOOKUP(D149,$D$11:D148,1,FALSE)),"","o")</f>
        <v/>
      </c>
      <c r="T149" s="33" t="str">
        <f>IF(ISERROR(VLOOKUP(D149,D150:$D$159,1,FALSE)),"","o")</f>
        <v/>
      </c>
      <c r="U149" s="33" t="str">
        <f t="shared" si="9"/>
        <v/>
      </c>
      <c r="V149" s="33" t="str">
        <f>IF(ISERROR(VLOOKUP(L149,L$94:L148,1,FALSE)),"","o")</f>
        <v/>
      </c>
      <c r="W149" s="33" t="str">
        <f>IF(ISERROR(VLOOKUP(L149,L150:L$159,1,FALSE)),"","o")</f>
        <v/>
      </c>
      <c r="X149" s="33" t="str">
        <f t="shared" si="14"/>
        <v/>
      </c>
      <c r="Z149" s="33" t="str">
        <f>IF(ISERROR(VLOOKUP(N149,N$94:N148,1,FALSE)),"","o")</f>
        <v/>
      </c>
      <c r="AA149" s="33" t="str">
        <f>IF(ISERROR(VLOOKUP(N149,N150:PS$158,1,FALSE)),"","o")</f>
        <v/>
      </c>
      <c r="AB149" s="33" t="str">
        <f t="shared" si="10"/>
        <v/>
      </c>
      <c r="AE149" s="32" t="str">
        <f t="shared" si="20"/>
        <v/>
      </c>
      <c r="AF149" s="28" t="str">
        <f t="shared" si="21"/>
        <v/>
      </c>
      <c r="AG149" s="28" t="str">
        <f t="shared" si="22"/>
        <v/>
      </c>
      <c r="AH149" s="34" t="str">
        <f t="shared" si="26"/>
        <v xml:space="preserve">Conduite de personnel : </v>
      </c>
    </row>
    <row r="150" spans="1:34" x14ac:dyDescent="0.25">
      <c r="A150" s="48" t="str">
        <f t="shared" si="25"/>
        <v>Tenue des comptes :</v>
      </c>
      <c r="B150" s="53"/>
      <c r="C150" s="48"/>
      <c r="D150" s="50"/>
      <c r="E150" s="48"/>
      <c r="F150" s="50"/>
      <c r="G150" s="50"/>
      <c r="H150" s="50"/>
      <c r="I150" s="50"/>
      <c r="J150" s="50"/>
      <c r="K150" s="48"/>
      <c r="L150" s="50"/>
      <c r="M150" s="51"/>
      <c r="N150" s="50"/>
      <c r="S150" s="33" t="str">
        <f>IF(ISERROR(VLOOKUP(D150,$D$11:D149,1,FALSE)),"","o")</f>
        <v/>
      </c>
      <c r="T150" s="33" t="str">
        <f>IF(ISERROR(VLOOKUP(D150,D151:$D$159,1,FALSE)),"","o")</f>
        <v/>
      </c>
      <c r="U150" s="33" t="str">
        <f t="shared" si="9"/>
        <v/>
      </c>
      <c r="V150" s="33" t="str">
        <f>IF(ISERROR(VLOOKUP(L150,L$94:L149,1,FALSE)),"","o")</f>
        <v/>
      </c>
      <c r="W150" s="33" t="str">
        <f>IF(ISERROR(VLOOKUP(L150,L151:L$159,1,FALSE)),"","o")</f>
        <v/>
      </c>
      <c r="X150" s="33" t="str">
        <f t="shared" si="14"/>
        <v/>
      </c>
      <c r="Z150" s="33" t="str">
        <f>IF(ISERROR(VLOOKUP(N150,N$94:N149,1,FALSE)),"","o")</f>
        <v/>
      </c>
      <c r="AA150" s="33" t="str">
        <f>IF(ISERROR(VLOOKUP(N150,N151:PS$158,1,FALSE)),"","o")</f>
        <v/>
      </c>
      <c r="AB150" s="33" t="str">
        <f t="shared" si="10"/>
        <v/>
      </c>
      <c r="AE150" s="32" t="str">
        <f t="shared" si="20"/>
        <v/>
      </c>
      <c r="AF150" s="28" t="str">
        <f t="shared" si="21"/>
        <v/>
      </c>
      <c r="AG150" s="28" t="str">
        <f t="shared" si="22"/>
        <v/>
      </c>
      <c r="AH150" s="34" t="str">
        <f t="shared" si="26"/>
        <v xml:space="preserve">Tenue des comptes : </v>
      </c>
    </row>
    <row r="151" spans="1:34" x14ac:dyDescent="0.25">
      <c r="A151" s="48" t="str">
        <f t="shared" si="25"/>
        <v>Analyse de la comptabilité :</v>
      </c>
      <c r="B151" s="53"/>
      <c r="C151" s="48"/>
      <c r="D151" s="50"/>
      <c r="E151" s="48"/>
      <c r="F151" s="50"/>
      <c r="G151" s="50"/>
      <c r="H151" s="50"/>
      <c r="I151" s="50"/>
      <c r="J151" s="50"/>
      <c r="K151" s="48"/>
      <c r="L151" s="50"/>
      <c r="M151" s="51"/>
      <c r="N151" s="50"/>
      <c r="S151" s="33" t="str">
        <f>IF(ISERROR(VLOOKUP(D151,$D$11:D150,1,FALSE)),"","o")</f>
        <v/>
      </c>
      <c r="T151" s="33" t="str">
        <f>IF(ISERROR(VLOOKUP(D151,D152:$D$159,1,FALSE)),"","o")</f>
        <v/>
      </c>
      <c r="U151" s="33" t="str">
        <f t="shared" si="9"/>
        <v/>
      </c>
      <c r="V151" s="33" t="str">
        <f>IF(ISERROR(VLOOKUP(L151,L$94:L150,1,FALSE)),"","o")</f>
        <v/>
      </c>
      <c r="W151" s="33" t="str">
        <f>IF(ISERROR(VLOOKUP(L151,L152:L$159,1,FALSE)),"","o")</f>
        <v/>
      </c>
      <c r="X151" s="33" t="str">
        <f t="shared" si="14"/>
        <v/>
      </c>
      <c r="Z151" s="33" t="str">
        <f>IF(ISERROR(VLOOKUP(N151,N$94:N150,1,FALSE)),"","o")</f>
        <v/>
      </c>
      <c r="AA151" s="33" t="str">
        <f>IF(ISERROR(VLOOKUP(N151,N152:PS$158,1,FALSE)),"","o")</f>
        <v/>
      </c>
      <c r="AB151" s="33" t="str">
        <f t="shared" si="10"/>
        <v/>
      </c>
      <c r="AE151" s="32" t="str">
        <f t="shared" si="20"/>
        <v/>
      </c>
      <c r="AF151" s="28" t="str">
        <f t="shared" si="21"/>
        <v/>
      </c>
      <c r="AG151" s="28" t="str">
        <f t="shared" si="22"/>
        <v/>
      </c>
      <c r="AH151" s="34" t="str">
        <f t="shared" si="26"/>
        <v xml:space="preserve">Analyse de la comptabilité : </v>
      </c>
    </row>
    <row r="152" spans="1:34" x14ac:dyDescent="0.25">
      <c r="A152" s="48" t="str">
        <f t="shared" si="25"/>
        <v>Entretien du parc machines :</v>
      </c>
      <c r="B152" s="53"/>
      <c r="C152" s="48"/>
      <c r="D152" s="50"/>
      <c r="E152" s="48"/>
      <c r="F152" s="50"/>
      <c r="G152" s="50"/>
      <c r="H152" s="50"/>
      <c r="I152" s="50"/>
      <c r="J152" s="50"/>
      <c r="K152" s="48"/>
      <c r="L152" s="50"/>
      <c r="M152" s="51"/>
      <c r="N152" s="50"/>
      <c r="S152" s="33" t="str">
        <f>IF(ISERROR(VLOOKUP(D152,$D$11:D151,1,FALSE)),"","o")</f>
        <v/>
      </c>
      <c r="T152" s="33" t="str">
        <f>IF(ISERROR(VLOOKUP(D152,D153:$D$159,1,FALSE)),"","o")</f>
        <v/>
      </c>
      <c r="U152" s="33" t="str">
        <f t="shared" si="9"/>
        <v/>
      </c>
      <c r="V152" s="33" t="str">
        <f>IF(ISERROR(VLOOKUP(L152,L$94:L151,1,FALSE)),"","o")</f>
        <v/>
      </c>
      <c r="W152" s="33" t="str">
        <f>IF(ISERROR(VLOOKUP(L152,L153:L$159,1,FALSE)),"","o")</f>
        <v/>
      </c>
      <c r="X152" s="33" t="str">
        <f t="shared" si="14"/>
        <v/>
      </c>
      <c r="Z152" s="33" t="str">
        <f>IF(ISERROR(VLOOKUP(N152,N$94:N151,1,FALSE)),"","o")</f>
        <v/>
      </c>
      <c r="AA152" s="33" t="str">
        <f>IF(ISERROR(VLOOKUP(N152,N153:PS$158,1,FALSE)),"","o")</f>
        <v/>
      </c>
      <c r="AB152" s="33" t="str">
        <f t="shared" si="10"/>
        <v/>
      </c>
      <c r="AE152" s="32" t="str">
        <f t="shared" si="20"/>
        <v/>
      </c>
      <c r="AF152" s="28" t="str">
        <f t="shared" si="21"/>
        <v/>
      </c>
      <c r="AG152" s="28" t="str">
        <f t="shared" si="22"/>
        <v/>
      </c>
      <c r="AH152" s="34" t="str">
        <f t="shared" si="26"/>
        <v xml:space="preserve">Entretien du parc machines : </v>
      </c>
    </row>
    <row r="153" spans="1:34" x14ac:dyDescent="0.25">
      <c r="A153" s="48" t="str">
        <f t="shared" si="25"/>
        <v>Entretien des bâtiments :</v>
      </c>
      <c r="B153" s="53"/>
      <c r="C153" s="48"/>
      <c r="D153" s="50"/>
      <c r="E153" s="48"/>
      <c r="F153" s="50"/>
      <c r="G153" s="50"/>
      <c r="H153" s="50"/>
      <c r="I153" s="50"/>
      <c r="J153" s="50"/>
      <c r="K153" s="48"/>
      <c r="L153" s="50"/>
      <c r="M153" s="51"/>
      <c r="N153" s="50"/>
      <c r="S153" s="33" t="str">
        <f>IF(ISERROR(VLOOKUP(D153,$D$11:D152,1,FALSE)),"","o")</f>
        <v/>
      </c>
      <c r="T153" s="33" t="str">
        <f>IF(ISERROR(VLOOKUP(D153,D154:$D$159,1,FALSE)),"","o")</f>
        <v/>
      </c>
      <c r="U153" s="33" t="str">
        <f t="shared" si="9"/>
        <v/>
      </c>
      <c r="V153" s="33" t="str">
        <f>IF(ISERROR(VLOOKUP(L153,L$94:L152,1,FALSE)),"","o")</f>
        <v/>
      </c>
      <c r="W153" s="33" t="str">
        <f>IF(ISERROR(VLOOKUP(L153,L154:L$159,1,FALSE)),"","o")</f>
        <v/>
      </c>
      <c r="X153" s="33" t="str">
        <f t="shared" si="14"/>
        <v/>
      </c>
      <c r="Z153" s="33" t="str">
        <f>IF(ISERROR(VLOOKUP(N153,N$94:N152,1,FALSE)),"","o")</f>
        <v/>
      </c>
      <c r="AA153" s="33" t="str">
        <f>IF(ISERROR(VLOOKUP(N153,N154:PS$158,1,FALSE)),"","o")</f>
        <v/>
      </c>
      <c r="AB153" s="33" t="str">
        <f t="shared" si="10"/>
        <v/>
      </c>
      <c r="AE153" s="32" t="str">
        <f t="shared" si="20"/>
        <v/>
      </c>
      <c r="AF153" s="28" t="str">
        <f t="shared" si="21"/>
        <v/>
      </c>
      <c r="AG153" s="28" t="str">
        <f t="shared" si="22"/>
        <v/>
      </c>
      <c r="AH153" s="34" t="str">
        <f t="shared" si="26"/>
        <v xml:space="preserve">Entretien des bâtiments : </v>
      </c>
    </row>
    <row r="154" spans="1:34" x14ac:dyDescent="0.25">
      <c r="A154" s="48" t="str">
        <f t="shared" si="25"/>
        <v>Conduite de négociations :</v>
      </c>
      <c r="B154" s="53"/>
      <c r="C154" s="48"/>
      <c r="D154" s="50"/>
      <c r="E154" s="48"/>
      <c r="F154" s="50"/>
      <c r="G154" s="50"/>
      <c r="H154" s="50"/>
      <c r="I154" s="50"/>
      <c r="J154" s="50"/>
      <c r="K154" s="48"/>
      <c r="L154" s="50"/>
      <c r="M154" s="51"/>
      <c r="N154" s="50"/>
      <c r="S154" s="33" t="str">
        <f>IF(ISERROR(VLOOKUP(D154,$D$11:D153,1,FALSE)),"","o")</f>
        <v/>
      </c>
      <c r="T154" s="33" t="str">
        <f>IF(ISERROR(VLOOKUP(D154,D155:$D$159,1,FALSE)),"","o")</f>
        <v/>
      </c>
      <c r="U154" s="33" t="str">
        <f t="shared" si="9"/>
        <v/>
      </c>
      <c r="V154" s="33" t="str">
        <f>IF(ISERROR(VLOOKUP(L154,L$94:L153,1,FALSE)),"","o")</f>
        <v/>
      </c>
      <c r="W154" s="33" t="str">
        <f>IF(ISERROR(VLOOKUP(L154,L155:L$159,1,FALSE)),"","o")</f>
        <v/>
      </c>
      <c r="X154" s="33" t="str">
        <f t="shared" si="14"/>
        <v/>
      </c>
      <c r="Z154" s="33" t="str">
        <f>IF(ISERROR(VLOOKUP(N154,N$94:N153,1,FALSE)),"","o")</f>
        <v/>
      </c>
      <c r="AA154" s="33" t="str">
        <f>IF(ISERROR(VLOOKUP(N154,N155:PS$158,1,FALSE)),"","o")</f>
        <v/>
      </c>
      <c r="AB154" s="33" t="str">
        <f t="shared" si="10"/>
        <v/>
      </c>
      <c r="AE154" s="32" t="str">
        <f t="shared" si="20"/>
        <v/>
      </c>
      <c r="AF154" s="28" t="str">
        <f t="shared" si="21"/>
        <v/>
      </c>
      <c r="AG154" s="28" t="str">
        <f t="shared" si="22"/>
        <v/>
      </c>
      <c r="AH154" s="34" t="str">
        <f t="shared" si="26"/>
        <v xml:space="preserve">Conduite de négociations : </v>
      </c>
    </row>
    <row r="155" spans="1:34" x14ac:dyDescent="0.25">
      <c r="A155" s="48" t="str">
        <f t="shared" si="25"/>
        <v>Acquisition de nouv. clients :</v>
      </c>
      <c r="B155" s="53"/>
      <c r="C155" s="48"/>
      <c r="D155" s="50"/>
      <c r="E155" s="48"/>
      <c r="F155" s="50"/>
      <c r="G155" s="50"/>
      <c r="H155" s="50"/>
      <c r="I155" s="50"/>
      <c r="J155" s="50"/>
      <c r="K155" s="48"/>
      <c r="L155" s="50"/>
      <c r="M155" s="51"/>
      <c r="N155" s="50"/>
      <c r="S155" s="33" t="str">
        <f>IF(ISERROR(VLOOKUP(D155,$D$11:D154,1,FALSE)),"","o")</f>
        <v/>
      </c>
      <c r="T155" s="33" t="str">
        <f>IF(ISERROR(VLOOKUP(D155,D156:$D$159,1,FALSE)),"","o")</f>
        <v/>
      </c>
      <c r="U155" s="33" t="str">
        <f t="shared" si="9"/>
        <v/>
      </c>
      <c r="V155" s="33" t="str">
        <f>IF(ISERROR(VLOOKUP(L155,L$94:L154,1,FALSE)),"","o")</f>
        <v/>
      </c>
      <c r="W155" s="33" t="str">
        <f>IF(ISERROR(VLOOKUP(L155,L156:L$159,1,FALSE)),"","o")</f>
        <v/>
      </c>
      <c r="X155" s="33" t="str">
        <f t="shared" si="14"/>
        <v/>
      </c>
      <c r="Z155" s="33" t="str">
        <f>IF(ISERROR(VLOOKUP(N155,N$94:N154,1,FALSE)),"","o")</f>
        <v/>
      </c>
      <c r="AA155" s="33" t="str">
        <f>IF(ISERROR(VLOOKUP(N155,N156:PS$158,1,FALSE)),"","o")</f>
        <v/>
      </c>
      <c r="AB155" s="33" t="str">
        <f t="shared" si="10"/>
        <v/>
      </c>
      <c r="AE155" s="32" t="str">
        <f t="shared" si="20"/>
        <v/>
      </c>
      <c r="AF155" s="28" t="str">
        <f t="shared" si="21"/>
        <v/>
      </c>
      <c r="AG155" s="28" t="str">
        <f t="shared" si="22"/>
        <v/>
      </c>
      <c r="AH155" s="34" t="str">
        <f t="shared" si="26"/>
        <v xml:space="preserve">Acquisition de nouv. clients : </v>
      </c>
    </row>
    <row r="156" spans="1:34" x14ac:dyDescent="0.25">
      <c r="A156" s="48" t="str">
        <f t="shared" si="25"/>
        <v/>
      </c>
      <c r="B156" s="53"/>
      <c r="C156" s="48"/>
      <c r="D156" s="50"/>
      <c r="E156" s="48"/>
      <c r="F156" s="50"/>
      <c r="G156" s="50"/>
      <c r="H156" s="50"/>
      <c r="I156" s="50"/>
      <c r="J156" s="50"/>
      <c r="K156" s="48"/>
      <c r="L156" s="50"/>
      <c r="M156" s="51"/>
      <c r="N156" s="50"/>
      <c r="S156" s="33" t="str">
        <f>IF(ISERROR(VLOOKUP(D156,$D$11:D155,1,FALSE)),"","o")</f>
        <v/>
      </c>
      <c r="T156" s="33" t="str">
        <f>IF(ISERROR(VLOOKUP(D156,D157:$D$159,1,FALSE)),"","o")</f>
        <v/>
      </c>
      <c r="U156" s="33" t="str">
        <f t="shared" si="9"/>
        <v/>
      </c>
      <c r="V156" s="33" t="str">
        <f>IF(ISERROR(VLOOKUP(L156,L$94:L155,1,FALSE)),"","o")</f>
        <v/>
      </c>
      <c r="W156" s="33" t="str">
        <f>IF(ISERROR(VLOOKUP(L156,L157:L$159,1,FALSE)),"","o")</f>
        <v/>
      </c>
      <c r="X156" s="33" t="str">
        <f t="shared" si="14"/>
        <v/>
      </c>
      <c r="Z156" s="33" t="str">
        <f>IF(ISERROR(VLOOKUP(N156,N$94:N155,1,FALSE)),"","o")</f>
        <v/>
      </c>
      <c r="AA156" s="33" t="str">
        <f>IF(ISERROR(VLOOKUP(N156,N157:PS$158,1,FALSE)),"","o")</f>
        <v/>
      </c>
      <c r="AB156" s="33" t="str">
        <f t="shared" si="10"/>
        <v/>
      </c>
      <c r="AE156" s="32" t="str">
        <f t="shared" si="20"/>
        <v/>
      </c>
      <c r="AF156" s="28" t="str">
        <f t="shared" si="21"/>
        <v/>
      </c>
      <c r="AG156" s="28" t="str">
        <f t="shared" si="22"/>
        <v/>
      </c>
      <c r="AH156" s="34" t="str">
        <f t="shared" si="26"/>
        <v xml:space="preserve"> </v>
      </c>
    </row>
    <row r="157" spans="1:34" x14ac:dyDescent="0.25">
      <c r="A157" s="48" t="str">
        <f t="shared" si="25"/>
        <v/>
      </c>
      <c r="B157" s="53"/>
      <c r="C157" s="48"/>
      <c r="D157" s="50"/>
      <c r="E157" s="48"/>
      <c r="F157" s="50"/>
      <c r="G157" s="50"/>
      <c r="H157" s="50"/>
      <c r="I157" s="50"/>
      <c r="J157" s="50"/>
      <c r="K157" s="48"/>
      <c r="L157" s="50"/>
      <c r="M157" s="51"/>
      <c r="N157" s="50"/>
      <c r="S157" s="33" t="str">
        <f>IF(ISERROR(VLOOKUP(D157,$D$11:D156,1,FALSE)),"","o")</f>
        <v/>
      </c>
      <c r="T157" s="33" t="str">
        <f>IF(ISERROR(VLOOKUP(D157,D158:$D$159,1,FALSE)),"","o")</f>
        <v/>
      </c>
      <c r="U157" s="33" t="str">
        <f t="shared" si="9"/>
        <v/>
      </c>
      <c r="V157" s="33" t="str">
        <f>IF(ISERROR(VLOOKUP(L157,L$94:L156,1,FALSE)),"","o")</f>
        <v/>
      </c>
      <c r="W157" s="33" t="str">
        <f>IF(ISERROR(VLOOKUP(L157,L158:L$159,1,FALSE)),"","o")</f>
        <v/>
      </c>
      <c r="X157" s="33" t="str">
        <f t="shared" si="14"/>
        <v/>
      </c>
      <c r="Z157" s="33" t="str">
        <f>IF(ISERROR(VLOOKUP(N157,N$94:N156,1,FALSE)),"","o")</f>
        <v/>
      </c>
      <c r="AA157" s="33" t="str">
        <f>IF(ISERROR(VLOOKUP(N157,N158:PS$158,1,FALSE)),"","o")</f>
        <v/>
      </c>
      <c r="AB157" s="33" t="str">
        <f t="shared" si="10"/>
        <v/>
      </c>
      <c r="AE157" s="32" t="str">
        <f t="shared" si="20"/>
        <v/>
      </c>
      <c r="AF157" s="28" t="str">
        <f t="shared" si="21"/>
        <v/>
      </c>
      <c r="AG157" s="28" t="str">
        <f t="shared" si="22"/>
        <v/>
      </c>
      <c r="AH157" s="34" t="str">
        <f t="shared" si="26"/>
        <v xml:space="preserve"> </v>
      </c>
    </row>
    <row r="158" spans="1:34" x14ac:dyDescent="0.25">
      <c r="A158" s="48" t="str">
        <f t="shared" si="25"/>
        <v/>
      </c>
      <c r="B158" s="53"/>
      <c r="C158" s="48"/>
      <c r="D158" s="50"/>
      <c r="E158" s="48"/>
      <c r="F158" s="50"/>
      <c r="G158" s="50"/>
      <c r="H158" s="50"/>
      <c r="I158" s="50"/>
      <c r="J158" s="50"/>
      <c r="K158" s="48"/>
      <c r="L158" s="50"/>
      <c r="M158" s="51"/>
      <c r="N158" s="50"/>
      <c r="S158" s="33" t="str">
        <f>IF(ISERROR(VLOOKUP(D158,$D$11:D157,1,FALSE)),"","o")</f>
        <v/>
      </c>
      <c r="T158" s="33" t="str">
        <f>IF(ISERROR(VLOOKUP(D158,D159:$D$159,1,FALSE)),"","o")</f>
        <v/>
      </c>
      <c r="U158" s="33" t="str">
        <f t="shared" si="9"/>
        <v/>
      </c>
      <c r="V158" s="33" t="str">
        <f>IF(ISERROR(VLOOKUP(L158,L$94:L157,1,FALSE)),"","o")</f>
        <v/>
      </c>
      <c r="W158" s="33" t="str">
        <f>IF(ISERROR(VLOOKUP(L158,L159:L$159,1,FALSE)),"","o")</f>
        <v/>
      </c>
      <c r="X158" s="33" t="str">
        <f t="shared" si="14"/>
        <v/>
      </c>
      <c r="Z158" s="33" t="str">
        <f>IF(ISERROR(VLOOKUP(N158,N$94:N157,1,FALSE)),"","o")</f>
        <v/>
      </c>
      <c r="AA158" s="33" t="str">
        <f>IF(ISERROR(VLOOKUP(N158,N$158:PS159,1,FALSE)),"","o")</f>
        <v/>
      </c>
      <c r="AB158" s="33" t="str">
        <f t="shared" si="10"/>
        <v/>
      </c>
      <c r="AE158" s="32" t="str">
        <f t="shared" si="20"/>
        <v/>
      </c>
      <c r="AF158" s="28" t="str">
        <f t="shared" si="21"/>
        <v/>
      </c>
      <c r="AG158" s="28" t="str">
        <f t="shared" si="22"/>
        <v/>
      </c>
      <c r="AH158" s="34" t="str">
        <f t="shared" si="26"/>
        <v xml:space="preserve"> </v>
      </c>
    </row>
    <row r="159" spans="1:34" ht="6" customHeight="1" x14ac:dyDescent="0.25">
      <c r="A159" s="48"/>
      <c r="B159" s="48"/>
      <c r="C159" s="48"/>
      <c r="D159" s="51"/>
      <c r="E159" s="48"/>
      <c r="F159" s="48"/>
      <c r="G159" s="48"/>
      <c r="H159" s="48"/>
      <c r="I159" s="48"/>
      <c r="J159" s="48"/>
      <c r="K159" s="48"/>
      <c r="L159" s="51"/>
      <c r="M159" s="51"/>
      <c r="N159" s="51"/>
      <c r="S159" s="12" t="str">
        <f>IF(ISERROR(VLOOKUP(D159,$D$95:D158,1,FALSE)),"","o")</f>
        <v/>
      </c>
      <c r="T159" s="12" t="str">
        <f>IF(ISERROR(VLOOKUP(D159,#REF!,1,FALSE)),"","o")</f>
        <v/>
      </c>
      <c r="U159" s="12" t="str">
        <f t="shared" ref="U159" si="27">IF(OR(S159="o",T159="o"),"o","")</f>
        <v/>
      </c>
      <c r="V159" s="12" t="str">
        <f>IF(ISERROR(VLOOKUP(#REF!,L$95:L159,1,FALSE)),"","o")</f>
        <v/>
      </c>
      <c r="W159" s="12" t="str">
        <f>IF(ISERROR(VLOOKUP(#REF!,#REF!,1,FALSE)),"","o")</f>
        <v/>
      </c>
      <c r="X159" s="12" t="str">
        <f t="shared" si="14"/>
        <v/>
      </c>
      <c r="Z159" s="12" t="str">
        <f>IF(ISERROR(VLOOKUP(#REF!,N$95:N159,1,FALSE)),"","o")</f>
        <v/>
      </c>
      <c r="AA159" s="12" t="str">
        <f>IF(ISERROR(VLOOKUP(#REF!,#REF!,1,FALSE)),"","o")</f>
        <v/>
      </c>
      <c r="AB159" s="12" t="str">
        <f t="shared" ref="AB159" si="28">IF(OR(Z159="o",AA159="o"),"o","")</f>
        <v/>
      </c>
      <c r="AE159" s="13" t="str">
        <f t="shared" si="20"/>
        <v/>
      </c>
      <c r="AF159" s="10" t="str">
        <f t="shared" si="21"/>
        <v/>
      </c>
      <c r="AG159" s="10" t="str">
        <f t="shared" si="22"/>
        <v/>
      </c>
    </row>
  </sheetData>
  <sheetProtection sheet="1" objects="1" scenarios="1"/>
  <mergeCells count="113">
    <mergeCell ref="V91:X91"/>
    <mergeCell ref="Z91:AB91"/>
    <mergeCell ref="A92:B92"/>
    <mergeCell ref="F92:J92"/>
    <mergeCell ref="A88:B88"/>
    <mergeCell ref="F88:J88"/>
    <mergeCell ref="A89:B89"/>
    <mergeCell ref="F89:J89"/>
    <mergeCell ref="A91:N91"/>
    <mergeCell ref="S91:U91"/>
    <mergeCell ref="A85:B85"/>
    <mergeCell ref="F85:J85"/>
    <mergeCell ref="A86:B86"/>
    <mergeCell ref="F86:J86"/>
    <mergeCell ref="A87:B87"/>
    <mergeCell ref="F87:J87"/>
    <mergeCell ref="A82:B82"/>
    <mergeCell ref="F82:J82"/>
    <mergeCell ref="A83:B83"/>
    <mergeCell ref="F83:J83"/>
    <mergeCell ref="A84:B84"/>
    <mergeCell ref="F84:J84"/>
    <mergeCell ref="A79:B79"/>
    <mergeCell ref="F79:J79"/>
    <mergeCell ref="A80:B80"/>
    <mergeCell ref="F80:J80"/>
    <mergeCell ref="A81:B81"/>
    <mergeCell ref="F81:J81"/>
    <mergeCell ref="A76:B76"/>
    <mergeCell ref="F76:J76"/>
    <mergeCell ref="A77:B77"/>
    <mergeCell ref="F77:J77"/>
    <mergeCell ref="A78:B78"/>
    <mergeCell ref="F78:J78"/>
    <mergeCell ref="A73:B73"/>
    <mergeCell ref="F73:J73"/>
    <mergeCell ref="A74:B74"/>
    <mergeCell ref="F74:J74"/>
    <mergeCell ref="A75:B75"/>
    <mergeCell ref="F75:J75"/>
    <mergeCell ref="A70:B70"/>
    <mergeCell ref="F70:J70"/>
    <mergeCell ref="A71:B71"/>
    <mergeCell ref="F71:J71"/>
    <mergeCell ref="A72:B72"/>
    <mergeCell ref="F72:J72"/>
    <mergeCell ref="A67:B67"/>
    <mergeCell ref="F67:J67"/>
    <mergeCell ref="A68:B68"/>
    <mergeCell ref="F68:J68"/>
    <mergeCell ref="A69:B69"/>
    <mergeCell ref="F69:J69"/>
    <mergeCell ref="A64:B64"/>
    <mergeCell ref="F64:J64"/>
    <mergeCell ref="A65:B65"/>
    <mergeCell ref="F65:J65"/>
    <mergeCell ref="A66:B66"/>
    <mergeCell ref="F66:J66"/>
    <mergeCell ref="A61:B61"/>
    <mergeCell ref="F61:J61"/>
    <mergeCell ref="A62:B62"/>
    <mergeCell ref="F62:J62"/>
    <mergeCell ref="A63:B63"/>
    <mergeCell ref="F63:J63"/>
    <mergeCell ref="V57:X57"/>
    <mergeCell ref="A58:B58"/>
    <mergeCell ref="F58:J58"/>
    <mergeCell ref="A59:B59"/>
    <mergeCell ref="F59:J59"/>
    <mergeCell ref="A60:B60"/>
    <mergeCell ref="F60:J60"/>
    <mergeCell ref="I49:N52"/>
    <mergeCell ref="J53:N53"/>
    <mergeCell ref="J54:N54"/>
    <mergeCell ref="J55:N55"/>
    <mergeCell ref="A56:L56"/>
    <mergeCell ref="A57:N57"/>
    <mergeCell ref="J42:N42"/>
    <mergeCell ref="J43:N43"/>
    <mergeCell ref="J44:N44"/>
    <mergeCell ref="J45:N45"/>
    <mergeCell ref="J46:N46"/>
    <mergeCell ref="J47:N47"/>
    <mergeCell ref="Z31:AB31"/>
    <mergeCell ref="A32:N32"/>
    <mergeCell ref="A33:N33"/>
    <mergeCell ref="I35:N39"/>
    <mergeCell ref="J40:N40"/>
    <mergeCell ref="J41:N41"/>
    <mergeCell ref="A27:B27"/>
    <mergeCell ref="A28:B28"/>
    <mergeCell ref="A29:B29"/>
    <mergeCell ref="A30:B30"/>
    <mergeCell ref="S31:U31"/>
    <mergeCell ref="V31:X31"/>
    <mergeCell ref="A17:B17"/>
    <mergeCell ref="A18:B18"/>
    <mergeCell ref="A21:B21"/>
    <mergeCell ref="A22:B22"/>
    <mergeCell ref="A23:B23"/>
    <mergeCell ref="A24:B24"/>
    <mergeCell ref="A13:B13"/>
    <mergeCell ref="A14:B14"/>
    <mergeCell ref="Q14:Q15"/>
    <mergeCell ref="T14:T15"/>
    <mergeCell ref="A15:B15"/>
    <mergeCell ref="A16:B16"/>
    <mergeCell ref="A6:N6"/>
    <mergeCell ref="Q7:Q8"/>
    <mergeCell ref="T7:T8"/>
    <mergeCell ref="A8:B8"/>
    <mergeCell ref="A9:B9"/>
    <mergeCell ref="A10:B10"/>
  </mergeCells>
  <conditionalFormatting sqref="A2">
    <cfRule type="expression" dxfId="74" priority="1">
      <formula>$B$2=""</formula>
    </cfRule>
  </conditionalFormatting>
  <conditionalFormatting sqref="A32:XFD39 A40:J47 O40:XFD47 A48:XFD52 A53:J55 O53:XFD55 A56:XFD202">
    <cfRule type="expression" dxfId="73" priority="2">
      <formula>$N$2="Rapide"</formula>
    </cfRule>
  </conditionalFormatting>
  <conditionalFormatting sqref="D94:D159">
    <cfRule type="expression" dxfId="72" priority="53">
      <formula>U94="o"</formula>
    </cfRule>
  </conditionalFormatting>
  <conditionalFormatting sqref="D95:D98 F95:J98 D102:D116 F102:J116">
    <cfRule type="expression" dxfId="71" priority="3">
      <formula>$B37&lt;&gt;""</formula>
    </cfRule>
  </conditionalFormatting>
  <conditionalFormatting sqref="F94:F159 F34:F49">
    <cfRule type="expression" dxfId="70" priority="51">
      <formula>F34&lt;&gt;""</formula>
    </cfRule>
  </conditionalFormatting>
  <conditionalFormatting sqref="F59:J89">
    <cfRule type="expression" dxfId="69" priority="41">
      <formula>OR(D59="Tout-à-fait",D59="Plutôt oui")</formula>
    </cfRule>
    <cfRule type="expression" dxfId="68" priority="40">
      <formula>X59="o"</formula>
    </cfRule>
  </conditionalFormatting>
  <conditionalFormatting sqref="F95:J159 D95:D159 F34:J34 F35:I35 F36:H49 I41 E99 K99">
    <cfRule type="expression" dxfId="67" priority="56">
      <formula>AND($A34&lt;&gt;"",$B34&lt;&gt;"")</formula>
    </cfRule>
  </conditionalFormatting>
  <conditionalFormatting sqref="F118:J126 D118:D126">
    <cfRule type="expression" dxfId="66" priority="70">
      <formula>$B61&lt;&gt;""</formula>
    </cfRule>
  </conditionalFormatting>
  <conditionalFormatting sqref="F127:J128 F132:J133 D127:D128 D132:D133">
    <cfRule type="expression" dxfId="65" priority="69">
      <formula>$B72&lt;&gt;""</formula>
    </cfRule>
  </conditionalFormatting>
  <conditionalFormatting sqref="F134:J146 D134:D146">
    <cfRule type="expression" dxfId="64" priority="75">
      <formula>$B80&lt;&gt;""</formula>
    </cfRule>
  </conditionalFormatting>
  <conditionalFormatting sqref="F148:J156 D148:D156">
    <cfRule type="expression" dxfId="63" priority="71">
      <formula>$B95&lt;&gt;""</formula>
    </cfRule>
  </conditionalFormatting>
  <conditionalFormatting sqref="F157:J158 D157:D158">
    <cfRule type="expression" dxfId="62" priority="72">
      <formula>$B105&lt;&gt;""</formula>
    </cfRule>
  </conditionalFormatting>
  <conditionalFormatting sqref="F94:N94 D94">
    <cfRule type="expression" dxfId="61" priority="52">
      <formula>AND($A94&lt;&gt;"",$B94&lt;&gt;"")</formula>
    </cfRule>
  </conditionalFormatting>
  <conditionalFormatting sqref="F100:N101 D100:D101">
    <cfRule type="expression" dxfId="60" priority="39">
      <formula>AND($A100&lt;&gt;"",$B100&lt;&gt;"")</formula>
    </cfRule>
  </conditionalFormatting>
  <conditionalFormatting sqref="F117:N117 D117">
    <cfRule type="expression" dxfId="59" priority="29">
      <formula>AND($A117&lt;&gt;"",$B117&lt;&gt;"")</formula>
    </cfRule>
  </conditionalFormatting>
  <conditionalFormatting sqref="F131:N131 D131">
    <cfRule type="expression" dxfId="58" priority="20">
      <formula>AND($A131&lt;&gt;"",$B131&lt;&gt;"")</formula>
    </cfRule>
  </conditionalFormatting>
  <conditionalFormatting sqref="F147:N147 D147">
    <cfRule type="expression" dxfId="57" priority="9">
      <formula>AND($A147&lt;&gt;"",$B147&lt;&gt;"")</formula>
    </cfRule>
  </conditionalFormatting>
  <conditionalFormatting sqref="G94:G159">
    <cfRule type="expression" dxfId="56" priority="50">
      <formula>G94&lt;&gt;""</formula>
    </cfRule>
  </conditionalFormatting>
  <conditionalFormatting sqref="H94:H159 H34:H49">
    <cfRule type="expression" dxfId="55" priority="47">
      <formula>H34&lt;&gt;""</formula>
    </cfRule>
  </conditionalFormatting>
  <conditionalFormatting sqref="I42">
    <cfRule type="expression" dxfId="54" priority="60">
      <formula>AND($A43&lt;&gt;"",$B43&lt;&gt;"")</formula>
    </cfRule>
  </conditionalFormatting>
  <conditionalFormatting sqref="I43">
    <cfRule type="expression" dxfId="53" priority="61">
      <formula>AND($A45&lt;&gt;"",$B45&lt;&gt;"")</formula>
    </cfRule>
  </conditionalFormatting>
  <conditionalFormatting sqref="I44">
    <cfRule type="expression" dxfId="52" priority="62">
      <formula>AND($A47&lt;&gt;"",$B47&lt;&gt;"")</formula>
    </cfRule>
  </conditionalFormatting>
  <conditionalFormatting sqref="I45 I53 I55">
    <cfRule type="expression" dxfId="51" priority="63">
      <formula>AND($A49&lt;&gt;"",$B49&lt;&gt;"")</formula>
    </cfRule>
  </conditionalFormatting>
  <conditionalFormatting sqref="I46">
    <cfRule type="expression" dxfId="50" priority="42">
      <formula>AND($A51&lt;&gt;"",$B51&lt;&gt;"")</formula>
    </cfRule>
  </conditionalFormatting>
  <conditionalFormatting sqref="I47">
    <cfRule type="expression" dxfId="49" priority="43">
      <formula>AND($A53&lt;&gt;"",$B53&lt;&gt;"")</formula>
    </cfRule>
  </conditionalFormatting>
  <conditionalFormatting sqref="I54">
    <cfRule type="expression" dxfId="48" priority="64">
      <formula>AND(#REF!&lt;&gt;"",#REF!&lt;&gt;"")</formula>
    </cfRule>
  </conditionalFormatting>
  <conditionalFormatting sqref="I94:I159">
    <cfRule type="expression" dxfId="47" priority="49">
      <formula>I94&lt;&gt;""</formula>
    </cfRule>
  </conditionalFormatting>
  <conditionalFormatting sqref="I40:J40 J41:J47 J53:J55">
    <cfRule type="expression" dxfId="46" priority="44">
      <formula>AND($A39&lt;&gt;"",$B39&lt;&gt;"")</formula>
    </cfRule>
  </conditionalFormatting>
  <conditionalFormatting sqref="J94:N94">
    <cfRule type="expression" dxfId="45" priority="48">
      <formula>J94&lt;&gt;""</formula>
    </cfRule>
  </conditionalFormatting>
  <conditionalFormatting sqref="J100:N101">
    <cfRule type="expression" dxfId="44" priority="38">
      <formula>J100&lt;&gt;""</formula>
    </cfRule>
  </conditionalFormatting>
  <conditionalFormatting sqref="J117:N117">
    <cfRule type="expression" dxfId="43" priority="28">
      <formula>J117&lt;&gt;""</formula>
    </cfRule>
  </conditionalFormatting>
  <conditionalFormatting sqref="J130:N159 J95:J129">
    <cfRule type="expression" dxfId="42" priority="55">
      <formula>J95&lt;&gt;""</formula>
    </cfRule>
  </conditionalFormatting>
  <conditionalFormatting sqref="J131:N131">
    <cfRule type="expression" dxfId="41" priority="19">
      <formula>J131&lt;&gt;""</formula>
    </cfRule>
  </conditionalFormatting>
  <conditionalFormatting sqref="J147:N147">
    <cfRule type="expression" dxfId="40" priority="8">
      <formula>J147&lt;&gt;""</formula>
    </cfRule>
  </conditionalFormatting>
  <conditionalFormatting sqref="L95:L96 L106:L107 L34 L48">
    <cfRule type="expression" dxfId="39" priority="57">
      <formula>AM36="o"</formula>
    </cfRule>
  </conditionalFormatting>
  <conditionalFormatting sqref="L95:L158">
    <cfRule type="expression" dxfId="38" priority="10">
      <formula>X95="o"</formula>
    </cfRule>
  </conditionalFormatting>
  <conditionalFormatting sqref="L95:L159">
    <cfRule type="expression" dxfId="37" priority="46">
      <formula>OR(I95="x",J95="x")</formula>
    </cfRule>
  </conditionalFormatting>
  <conditionalFormatting sqref="L97:L100">
    <cfRule type="expression" dxfId="36" priority="67">
      <formula>AM106="o"</formula>
    </cfRule>
  </conditionalFormatting>
  <conditionalFormatting sqref="L101:L103">
    <cfRule type="expression" dxfId="35" priority="35">
      <formula>AM103="o"</formula>
    </cfRule>
  </conditionalFormatting>
  <conditionalFormatting sqref="L106:L107">
    <cfRule type="expression" dxfId="34" priority="36">
      <formula>AM108="o"</formula>
    </cfRule>
  </conditionalFormatting>
  <conditionalFormatting sqref="L111:L112">
    <cfRule type="expression" dxfId="33" priority="32">
      <formula>AM113="o"</formula>
    </cfRule>
  </conditionalFormatting>
  <conditionalFormatting sqref="L117:L119">
    <cfRule type="expression" dxfId="32" priority="25">
      <formula>AM119="o"</formula>
    </cfRule>
  </conditionalFormatting>
  <conditionalFormatting sqref="L122:L123">
    <cfRule type="expression" dxfId="31" priority="26">
      <formula>AM124="o"</formula>
    </cfRule>
  </conditionalFormatting>
  <conditionalFormatting sqref="L131:L133">
    <cfRule type="expression" dxfId="30" priority="16">
      <formula>AM133="o"</formula>
    </cfRule>
  </conditionalFormatting>
  <conditionalFormatting sqref="L136:L137">
    <cfRule type="expression" dxfId="29" priority="17">
      <formula>AM138="o"</formula>
    </cfRule>
  </conditionalFormatting>
  <conditionalFormatting sqref="L141:L142">
    <cfRule type="expression" dxfId="28" priority="13">
      <formula>AM143="o"</formula>
    </cfRule>
  </conditionalFormatting>
  <conditionalFormatting sqref="L147:L149">
    <cfRule type="expression" dxfId="27" priority="5">
      <formula>AM149="o"</formula>
    </cfRule>
  </conditionalFormatting>
  <conditionalFormatting sqref="L152:L153">
    <cfRule type="expression" dxfId="26" priority="6">
      <formula>AM154="o"</formula>
    </cfRule>
  </conditionalFormatting>
  <conditionalFormatting sqref="L159">
    <cfRule type="expression" dxfId="25" priority="23">
      <formula>#REF!="o"</formula>
    </cfRule>
  </conditionalFormatting>
  <conditionalFormatting sqref="N95:N97 N106:N108">
    <cfRule type="expression" dxfId="24" priority="59">
      <formula>AO96="o"</formula>
    </cfRule>
  </conditionalFormatting>
  <conditionalFormatting sqref="N95:N158">
    <cfRule type="expression" dxfId="23" priority="58">
      <formula>AB95="o"</formula>
    </cfRule>
  </conditionalFormatting>
  <conditionalFormatting sqref="N95:N159">
    <cfRule type="expression" dxfId="22" priority="45">
      <formula>OR(F95="x",G95="x")</formula>
    </cfRule>
  </conditionalFormatting>
  <conditionalFormatting sqref="N98:N101">
    <cfRule type="expression" dxfId="21" priority="65">
      <formula>AO106="o"</formula>
    </cfRule>
  </conditionalFormatting>
  <conditionalFormatting sqref="N101:N104">
    <cfRule type="expression" dxfId="20" priority="34">
      <formula>AO102="o"</formula>
    </cfRule>
  </conditionalFormatting>
  <conditionalFormatting sqref="N102">
    <cfRule type="expression" dxfId="19" priority="66">
      <formula>AO109="o"</formula>
    </cfRule>
  </conditionalFormatting>
  <conditionalFormatting sqref="N103:N159 L101:L159">
    <cfRule type="expression" dxfId="18" priority="68">
      <formula>#REF!="o"</formula>
    </cfRule>
  </conditionalFormatting>
  <conditionalFormatting sqref="N106:N108">
    <cfRule type="expression" dxfId="17" priority="37">
      <formula>AO107="o"</formula>
    </cfRule>
  </conditionalFormatting>
  <conditionalFormatting sqref="N111:N113">
    <cfRule type="expression" dxfId="16" priority="33">
      <formula>AO112="o"</formula>
    </cfRule>
  </conditionalFormatting>
  <conditionalFormatting sqref="N115 N127 N145 N157 N34 N48">
    <cfRule type="expression" dxfId="15" priority="54">
      <formula>AO35="o"</formula>
    </cfRule>
  </conditionalFormatting>
  <conditionalFormatting sqref="N117">
    <cfRule type="expression" dxfId="14" priority="30">
      <formula>AO125="o"</formula>
    </cfRule>
  </conditionalFormatting>
  <conditionalFormatting sqref="N117:N120">
    <cfRule type="expression" dxfId="13" priority="24">
      <formula>AO118="o"</formula>
    </cfRule>
  </conditionalFormatting>
  <conditionalFormatting sqref="N118">
    <cfRule type="expression" dxfId="12" priority="31">
      <formula>AO125="o"</formula>
    </cfRule>
  </conditionalFormatting>
  <conditionalFormatting sqref="N122:N124">
    <cfRule type="expression" dxfId="11" priority="27">
      <formula>AO123="o"</formula>
    </cfRule>
  </conditionalFormatting>
  <conditionalFormatting sqref="N131">
    <cfRule type="expression" dxfId="10" priority="21">
      <formula>AO139="o"</formula>
    </cfRule>
  </conditionalFormatting>
  <conditionalFormatting sqref="N131:N134">
    <cfRule type="expression" dxfId="9" priority="15">
      <formula>AO132="o"</formula>
    </cfRule>
  </conditionalFormatting>
  <conditionalFormatting sqref="N132">
    <cfRule type="expression" dxfId="8" priority="22">
      <formula>AO139="o"</formula>
    </cfRule>
  </conditionalFormatting>
  <conditionalFormatting sqref="N136:N138">
    <cfRule type="expression" dxfId="7" priority="18">
      <formula>AO137="o"</formula>
    </cfRule>
  </conditionalFormatting>
  <conditionalFormatting sqref="N141:N143">
    <cfRule type="expression" dxfId="6" priority="14">
      <formula>AO142="o"</formula>
    </cfRule>
  </conditionalFormatting>
  <conditionalFormatting sqref="N147">
    <cfRule type="expression" dxfId="5" priority="11">
      <formula>AO155="o"</formula>
    </cfRule>
  </conditionalFormatting>
  <conditionalFormatting sqref="N147:N150">
    <cfRule type="expression" dxfId="4" priority="4">
      <formula>AO148="o"</formula>
    </cfRule>
  </conditionalFormatting>
  <conditionalFormatting sqref="N148">
    <cfRule type="expression" dxfId="3" priority="12">
      <formula>AO155="o"</formula>
    </cfRule>
  </conditionalFormatting>
  <conditionalFormatting sqref="N152:N154">
    <cfRule type="expression" dxfId="2" priority="7">
      <formula>AO153="o"</formula>
    </cfRule>
  </conditionalFormatting>
  <conditionalFormatting sqref="P1:R3">
    <cfRule type="expression" dxfId="1" priority="73">
      <formula>#REF!="Approfondie"</formula>
    </cfRule>
  </conditionalFormatting>
  <conditionalFormatting sqref="P4:XFD202">
    <cfRule type="expression" dxfId="0" priority="74">
      <formula>$N$2="Approfondie"</formula>
    </cfRule>
  </conditionalFormatting>
  <dataValidations count="16">
    <dataValidation allowBlank="1" showInputMessage="1" showErrorMessage="1" prompt="Saisir un chiffre entre 1 et 100 correspondant à l'une des valeurs à gauche" sqref="I40:I47 I53:I55" xr:uid="{7E5B51C6-B6C4-45D5-9418-95B072A6B2EF}"/>
    <dataValidation allowBlank="1" showInputMessage="1" showErrorMessage="1" prompt="Saisir une activité / tâche" sqref="A126:A128" xr:uid="{E51ED2FA-D154-4C82-9A03-611019B81350}"/>
    <dataValidation type="list" allowBlank="1" showInputMessage="1" showErrorMessage="1" prompt="Si le texte à droite est pertinent pour vous, sélectionner une option. _x000a_Si non, laisser vide." sqref="B132:B146 B148:B158" xr:uid="{AE35DFE8-722D-4E1F-8779-16C54B992B25}">
      <formula1>"Passionné,Très motivé,Plutôt motivé,Peu motivé,Pas du tout motivé"</formula1>
    </dataValidation>
    <dataValidation type="list" allowBlank="1" showInputMessage="1" showErrorMessage="1" prompt="Si le texte à droite est pertinent pour vous, sélectionner une option. _x000a_Si non, laisser vide." sqref="B102:B116 B118:B128" xr:uid="{C7EC22B3-79A3-4358-9E26-C3A989F298D4}">
      <formula1>"Très bon niveau de compétence,Bon niveau de compétence,Niveau de compétence moyen,Niveau de compétence plutôt faible,Très faible niveau de compétence"</formula1>
    </dataValidation>
    <dataValidation allowBlank="1" showInputMessage="1" showErrorMessage="1" prompt="Si le texte à droite est pertinent pour vous, saisir le nom de la formation. Sinon, laisser vide." sqref="B96:B98" xr:uid="{975BBA72-450F-4AAE-861B-DEF1572B1853}"/>
    <dataValidation allowBlank="1" showInputMessage="1" showErrorMessage="1" prompt="Saisir une branche de production" sqref="A114:A116" xr:uid="{A7195006-6DE2-4D79-B5B6-F30B5D04C3C6}"/>
    <dataValidation type="list" allowBlank="1" showInputMessage="1" showErrorMessage="1" prompt="Si le texte à droite est pertinent pour vous, sélectionner une option. Sinon, laisser vide." sqref="B95" xr:uid="{387EAA0A-499B-48F9-AC7E-3D6EB31B1625}">
      <formula1>"Aucune,AFP,CFC,Brevet,Maîtrise,HES/EPF"</formula1>
    </dataValidation>
    <dataValidation type="list" allowBlank="1" showInputMessage="1" showErrorMessage="1" sqref="B60:B88 D59:D88" xr:uid="{801CA691-4C04-4E33-BB96-7E765F64EFA9}">
      <formula1>"Tout-à-fait,Plutôt oui,Plutôt non,Pas du tout"</formula1>
    </dataValidation>
    <dataValidation type="list" allowBlank="1" showInputMessage="1" showErrorMessage="1" sqref="B89 D89" xr:uid="{34B27397-5804-420E-B3DD-E2339404565D}">
      <mc:AlternateContent xmlns:x12ac="http://schemas.microsoft.com/office/spreadsheetml/2011/1/ac" xmlns:mc="http://schemas.openxmlformats.org/markup-compatibility/2006">
        <mc:Choice Requires="x12ac">
          <x12ac:list>"Tout-à-fait, Plutôt oui",Plutôt non,Pas du tout</x12ac:list>
        </mc:Choice>
        <mc:Fallback>
          <formula1>"Tout-à-fait, Plutôt oui,Plutôt non,Pas du tout"</formula1>
        </mc:Fallback>
      </mc:AlternateContent>
    </dataValidation>
    <dataValidation allowBlank="1" showInputMessage="1" showErrorMessage="1" prompt="Dans cette colonne, saisissez une fois chacun des chiffres suivant : 1, 2, 3, 4._x000a_Si la cellule s'affiche en rouge, cela signifie que vous avez saisis plusieurs fois le même chiffre." sqref="I35 J53:J55 K48:N52 J40:J47" xr:uid="{BC89428F-8C9E-471C-B92C-87B60E92744B}"/>
    <dataValidation type="list" allowBlank="1" showInputMessage="1" showErrorMessage="1" prompt="Dans cette colonne, saisissez une fois chacun des chiffres suivant : 1, 2, 3, 4, 5, 6. _x000a_Si la cellule s'affiche en rouge, cela signifie que vous avez saisis plusieurs fois le même chiffre." sqref="D148:D158 D102:D116 D132:D146 D95:D98 D118:D128 F59:J89" xr:uid="{CC340E09-6B09-46EF-A8F8-FDBEC8CBA247}">
      <formula1>"1,2,3,4,5,6"</formula1>
    </dataValidation>
    <dataValidation type="list" allowBlank="1" showInputMessage="1" showErrorMessage="1" prompt="Pour chaque ligne dont les cellules sont en jaune, saisissez un x dans la colonne la plus adaptée : _x000a_-- : importante faiblesse_x000a_- : légère faiblesse_x000a_0 : neutre_x000a_+ : légère force_x000a_++ : importante force" sqref="F95:J98 F102:J116 F132:J146 F118:J128 F148:J158" xr:uid="{A87649DD-7AA1-4A8C-B119-CA4B82C312F3}">
      <formula1>"x"</formula1>
    </dataValidation>
    <dataValidation type="textLength" allowBlank="1" showInputMessage="1" showErrorMessage="1" sqref="B159 B94 B34:B49 B100:B101 B117 B129:B131 B147 A59:A89" xr:uid="{49B6CB1D-115C-461D-8F62-CDD4299B2D1A}">
      <formula1>0</formula1>
      <formula2>50</formula2>
    </dataValidation>
    <dataValidation type="textLength" allowBlank="1" showInputMessage="1" showErrorMessage="1" prompt="Saisissez un texte de max. 50 caractères" sqref="S26:U29 Q16:Q21 Q9:Q11 T16:T22 T9:T12 S8:S13 U8:U13 S18:S22 U18:U22" xr:uid="{3AA785CB-6113-4FF8-9C01-078A8CD30EAD}">
      <formula1>0</formula1>
      <formula2>50</formula2>
    </dataValidation>
    <dataValidation type="list" allowBlank="1" showInputMessage="1" showErrorMessage="1" prompt="Dans cette colonne, saisissez une fois chacun des chiffres suivant : 1, 2, 3, 4._x000a_Si la cellule s'affiche en rouge, cela signifie que vous avez saisis plusieurs fois le même chiffre." sqref="N34 L34 N95:N98 L95:L98 L101:L129 N101:N129 L131:L159 N131:N159" xr:uid="{05F3156A-7A17-40C2-A3AD-8472A112E7F1}">
      <formula1>"1,2,3,4"</formula1>
    </dataValidation>
    <dataValidation type="list" allowBlank="1" showInputMessage="1" showErrorMessage="1" prompt="Sélectionner l'option qui vous convient pour cette page._x000a_A tout moment, vous pouvez modifier ce choix même si des données ont déjà été saisie dans l'autre option." sqref="N2" xr:uid="{8096B78C-4E3D-4A62-ADCE-E1F0996878B6}">
      <formula1>"Rapide,Approfondie"</formula1>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1b D'où partons-nous ? L'exploiant-e&amp;R&amp;D</oddFooter>
  </headerFooter>
  <rowBreaks count="3" manualBreakCount="3">
    <brk id="31" max="16383" man="1"/>
    <brk id="56" max="16383" man="1"/>
    <brk id="9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E935-71CB-424C-A02E-E5EEC7503B4C}">
  <sheetPr>
    <tabColor rgb="FF00B050"/>
  </sheetPr>
  <dimension ref="A1:I37"/>
  <sheetViews>
    <sheetView showGridLines="0" zoomScale="85" zoomScaleNormal="85" workbookViewId="0">
      <pane ySplit="3" topLeftCell="A4" activePane="bottomLeft" state="frozen"/>
      <selection pane="bottomLeft" activeCell="E17" sqref="E17"/>
    </sheetView>
  </sheetViews>
  <sheetFormatPr baseColWidth="10" defaultColWidth="8.109375" defaultRowHeight="0" customHeight="1" zeroHeight="1" x14ac:dyDescent="0.25"/>
  <cols>
    <col min="1" max="1" width="34.33203125" style="3" customWidth="1"/>
    <col min="2" max="2" width="1.44140625" style="3" customWidth="1"/>
    <col min="3" max="3" width="34.33203125" style="3" customWidth="1"/>
    <col min="4" max="4" width="1.44140625" style="3" customWidth="1"/>
    <col min="5" max="5" width="34.33203125" style="3" customWidth="1"/>
    <col min="6" max="6" width="1.44140625" style="3" customWidth="1"/>
    <col min="7" max="7" width="34.33203125" style="3" customWidth="1"/>
    <col min="8" max="8" width="1.44140625" style="3" customWidth="1"/>
    <col min="9" max="9" width="34.33203125" style="3" customWidth="1"/>
    <col min="10" max="10" width="1.44140625" style="3" customWidth="1"/>
    <col min="11" max="16384" width="8.109375" style="3"/>
  </cols>
  <sheetData>
    <row r="1" spans="1:9" customFormat="1" ht="26.25" customHeight="1" x14ac:dyDescent="0.55000000000000004">
      <c r="A1" s="95" t="s">
        <v>208</v>
      </c>
      <c r="B1" s="95"/>
      <c r="C1" s="95"/>
      <c r="D1" s="95"/>
      <c r="E1" s="95"/>
      <c r="F1" s="95"/>
      <c r="G1" s="95"/>
      <c r="H1" s="95"/>
      <c r="I1" s="95"/>
    </row>
    <row r="2" spans="1:9" s="6" customFormat="1" ht="4.5" customHeight="1" x14ac:dyDescent="0.3"/>
    <row r="3" spans="1:9" customFormat="1" ht="18" x14ac:dyDescent="0.35">
      <c r="A3" s="91" t="s">
        <v>209</v>
      </c>
      <c r="B3" s="91"/>
      <c r="C3" s="91"/>
      <c r="D3" s="91"/>
      <c r="E3" s="91"/>
      <c r="F3" s="91"/>
      <c r="G3" s="91"/>
      <c r="H3" s="91"/>
      <c r="I3" s="91"/>
    </row>
    <row r="4" spans="1:9" customFormat="1" ht="15.75" customHeight="1" thickBot="1" x14ac:dyDescent="0.35">
      <c r="A4" s="44" t="s">
        <v>242</v>
      </c>
      <c r="C4" s="44" t="s">
        <v>243</v>
      </c>
      <c r="E4" s="44" t="s">
        <v>244</v>
      </c>
      <c r="G4" s="44" t="s">
        <v>245</v>
      </c>
      <c r="I4" s="44" t="s">
        <v>236</v>
      </c>
    </row>
    <row r="5" spans="1:9" customFormat="1" ht="15.75" customHeight="1" thickBot="1" x14ac:dyDescent="0.35">
      <c r="A5" s="65" t="str">
        <f>IF('1b Situation - exploitant-e A'!B2="","",'1b Situation - exploitant-e A'!B2)</f>
        <v/>
      </c>
      <c r="C5" s="65" t="str">
        <f>IF('1b Situation - exploitant-e A'!D2="","",'1b Situation - exploitant-e A'!D2)</f>
        <v/>
      </c>
      <c r="E5" s="65" t="str">
        <f>IF('1b Situation - exploitant-e A'!F2="","",'1b Situation - exploitant-e A'!F2)</f>
        <v/>
      </c>
      <c r="G5" s="65" t="str">
        <f>IF('1b Situation - exploitant-e A'!H2="","",'1b Situation - exploitant-e A'!H2)</f>
        <v/>
      </c>
      <c r="I5" s="65" t="s">
        <v>237</v>
      </c>
    </row>
    <row r="6" spans="1:9" customFormat="1" ht="7.5" customHeight="1" x14ac:dyDescent="0.3">
      <c r="A6" s="46"/>
      <c r="C6" s="46"/>
      <c r="E6" s="46"/>
      <c r="G6" s="46"/>
      <c r="I6" s="46"/>
    </row>
    <row r="7" spans="1:9" customFormat="1" ht="15.75" customHeight="1" thickBot="1" x14ac:dyDescent="0.35">
      <c r="A7" s="44" t="s">
        <v>178</v>
      </c>
      <c r="C7" s="44" t="s">
        <v>178</v>
      </c>
      <c r="E7" s="44" t="s">
        <v>178</v>
      </c>
      <c r="G7" s="44" t="s">
        <v>178</v>
      </c>
      <c r="I7" s="44" t="s">
        <v>238</v>
      </c>
    </row>
    <row r="8" spans="1:9" customFormat="1" ht="15.75" customHeight="1" thickBot="1" x14ac:dyDescent="0.35">
      <c r="A8" s="65" t="str">
        <f>IF('1b Situation - exploitant-e A'!A8="","",'1b Situation - exploitant-e A'!A8)</f>
        <v/>
      </c>
      <c r="C8" s="65" t="str">
        <f>IF('1b Situation - exploitant-e B'!A8="","",'1b Situation - exploitant-e B'!A8)</f>
        <v/>
      </c>
      <c r="E8" s="65" t="str">
        <f>IF('1b Situation - exploitant-e C'!A8="","",'1b Situation - exploitant-e C'!A8)</f>
        <v/>
      </c>
      <c r="G8" s="65" t="str">
        <f>IF('1b Situation - exploitant-e D'!A8="","",'1b Situation - exploitant-e D'!A8)</f>
        <v/>
      </c>
      <c r="I8" s="69"/>
    </row>
    <row r="9" spans="1:9" customFormat="1" ht="15" thickBot="1" x14ac:dyDescent="0.35">
      <c r="A9" s="65" t="str">
        <f>IF('1b Situation - exploitant-e A'!A9="","",'1b Situation - exploitant-e A'!A9)</f>
        <v/>
      </c>
      <c r="C9" s="65" t="str">
        <f>IF('1b Situation - exploitant-e B'!A9="","",'1b Situation - exploitant-e B'!A9)</f>
        <v/>
      </c>
      <c r="E9" s="65" t="str">
        <f>IF('1b Situation - exploitant-e C'!A9="","",'1b Situation - exploitant-e C'!A9)</f>
        <v/>
      </c>
      <c r="G9" s="65" t="str">
        <f>IF('1b Situation - exploitant-e D'!A9="","",'1b Situation - exploitant-e D'!A9)</f>
        <v/>
      </c>
      <c r="I9" s="69"/>
    </row>
    <row r="10" spans="1:9" customFormat="1" ht="15" thickBot="1" x14ac:dyDescent="0.35">
      <c r="A10" s="65" t="str">
        <f>IF('1b Situation - exploitant-e A'!A10="","",'1b Situation - exploitant-e A'!A10)</f>
        <v/>
      </c>
      <c r="C10" s="65" t="str">
        <f>IF('1b Situation - exploitant-e B'!A10="","",'1b Situation - exploitant-e B'!A10)</f>
        <v/>
      </c>
      <c r="E10" s="65" t="str">
        <f>IF('1b Situation - exploitant-e C'!A10="","",'1b Situation - exploitant-e C'!A10)</f>
        <v/>
      </c>
      <c r="G10" s="65" t="str">
        <f>IF('1b Situation - exploitant-e D'!A10="","",'1b Situation - exploitant-e D'!A10)</f>
        <v/>
      </c>
      <c r="I10" s="69"/>
    </row>
    <row r="11" spans="1:9" customFormat="1" ht="7.5" customHeight="1" x14ac:dyDescent="0.3">
      <c r="A11" s="46"/>
      <c r="C11" s="46"/>
      <c r="E11" s="46"/>
      <c r="G11" s="46"/>
      <c r="I11" s="46"/>
    </row>
    <row r="12" spans="1:9" customFormat="1" ht="15" thickBot="1" x14ac:dyDescent="0.35">
      <c r="A12" s="44" t="s">
        <v>179</v>
      </c>
      <c r="C12" s="44" t="s">
        <v>179</v>
      </c>
      <c r="E12" s="44" t="s">
        <v>179</v>
      </c>
      <c r="G12" s="44" t="s">
        <v>179</v>
      </c>
      <c r="I12" s="44" t="s">
        <v>239</v>
      </c>
    </row>
    <row r="13" spans="1:9" s="68" customFormat="1" ht="30" customHeight="1" thickBot="1" x14ac:dyDescent="0.35">
      <c r="A13" s="67" t="str">
        <f>IF('1b Situation - exploitant-e A'!A13="","",'1b Situation - exploitant-e A'!A13)</f>
        <v/>
      </c>
      <c r="C13" s="65" t="str">
        <f>IF('1b Situation - exploitant-e B'!A13="","",'1b Situation - exploitant-e B'!A13)</f>
        <v/>
      </c>
      <c r="E13" s="65" t="str">
        <f>IF('1b Situation - exploitant-e C'!A13="","",'1b Situation - exploitant-e C'!A13)</f>
        <v/>
      </c>
      <c r="G13" s="67" t="str">
        <f>IF('1b Situation - exploitant-e D'!A13="","",'1b Situation - exploitant-e D'!A13)</f>
        <v/>
      </c>
      <c r="I13" s="70"/>
    </row>
    <row r="14" spans="1:9" s="68" customFormat="1" ht="30" customHeight="1" thickBot="1" x14ac:dyDescent="0.35">
      <c r="A14" s="67" t="str">
        <f>IF('1b Situation - exploitant-e A'!A14="","",'1b Situation - exploitant-e A'!A14)</f>
        <v/>
      </c>
      <c r="C14" s="65" t="str">
        <f>IF('1b Situation - exploitant-e B'!A14="","",'1b Situation - exploitant-e B'!A14)</f>
        <v/>
      </c>
      <c r="E14" s="65" t="str">
        <f>IF('1b Situation - exploitant-e C'!A14="","",'1b Situation - exploitant-e C'!A14)</f>
        <v/>
      </c>
      <c r="G14" s="67" t="str">
        <f>IF('1b Situation - exploitant-e D'!A14="","",'1b Situation - exploitant-e D'!A14)</f>
        <v/>
      </c>
      <c r="I14" s="70"/>
    </row>
    <row r="15" spans="1:9" s="68" customFormat="1" ht="30" customHeight="1" thickBot="1" x14ac:dyDescent="0.35">
      <c r="A15" s="67" t="str">
        <f>IF('1b Situation - exploitant-e A'!A15="","",'1b Situation - exploitant-e A'!A15)</f>
        <v/>
      </c>
      <c r="C15" s="65" t="str">
        <f>IF('1b Situation - exploitant-e B'!A15="","",'1b Situation - exploitant-e B'!A15)</f>
        <v/>
      </c>
      <c r="E15" s="65" t="str">
        <f>IF('1b Situation - exploitant-e C'!A15="","",'1b Situation - exploitant-e C'!A15)</f>
        <v/>
      </c>
      <c r="G15" s="67" t="str">
        <f>IF('1b Situation - exploitant-e D'!A15="","",'1b Situation - exploitant-e D'!A15)</f>
        <v/>
      </c>
      <c r="I15" s="70"/>
    </row>
    <row r="16" spans="1:9" s="68" customFormat="1" ht="30" customHeight="1" thickBot="1" x14ac:dyDescent="0.35">
      <c r="A16" s="67" t="str">
        <f>IF('1b Situation - exploitant-e A'!A16="","",'1b Situation - exploitant-e A'!A16)</f>
        <v/>
      </c>
      <c r="C16" s="65" t="str">
        <f>IF('1b Situation - exploitant-e B'!A16="","",'1b Situation - exploitant-e B'!A16)</f>
        <v/>
      </c>
      <c r="E16" s="65" t="str">
        <f>IF('1b Situation - exploitant-e C'!A16="","",'1b Situation - exploitant-e C'!A16)</f>
        <v/>
      </c>
      <c r="G16" s="67" t="str">
        <f>IF('1b Situation - exploitant-e D'!A16="","",'1b Situation - exploitant-e D'!A16)</f>
        <v/>
      </c>
      <c r="I16" s="70"/>
    </row>
    <row r="17" spans="1:9" s="68" customFormat="1" ht="30" customHeight="1" thickBot="1" x14ac:dyDescent="0.35">
      <c r="A17" s="67" t="str">
        <f>IF('1b Situation - exploitant-e A'!A17="","",'1b Situation - exploitant-e A'!A17)</f>
        <v/>
      </c>
      <c r="C17" s="65" t="str">
        <f>IF('1b Situation - exploitant-e B'!A17="","",'1b Situation - exploitant-e B'!A17)</f>
        <v/>
      </c>
      <c r="E17" s="65" t="str">
        <f>IF('1b Situation - exploitant-e C'!A17="","",'1b Situation - exploitant-e C'!A17)</f>
        <v/>
      </c>
      <c r="G17" s="67" t="str">
        <f>IF('1b Situation - exploitant-e D'!A17="","",'1b Situation - exploitant-e D'!A17)</f>
        <v/>
      </c>
      <c r="I17" s="70"/>
    </row>
    <row r="18" spans="1:9" s="68" customFormat="1" ht="30" customHeight="1" thickBot="1" x14ac:dyDescent="0.35">
      <c r="A18" s="67" t="str">
        <f>IF('1b Situation - exploitant-e A'!A18="","",'1b Situation - exploitant-e A'!A18)</f>
        <v/>
      </c>
      <c r="C18" s="65" t="str">
        <f>IF('1b Situation - exploitant-e B'!A18="","",'1b Situation - exploitant-e B'!A18)</f>
        <v/>
      </c>
      <c r="E18" s="65" t="str">
        <f>IF('1b Situation - exploitant-e C'!A18="","",'1b Situation - exploitant-e C'!A18)</f>
        <v/>
      </c>
      <c r="G18" s="67" t="str">
        <f>IF('1b Situation - exploitant-e D'!A18="","",'1b Situation - exploitant-e D'!A18)</f>
        <v/>
      </c>
      <c r="I18" s="70"/>
    </row>
    <row r="19" spans="1:9" customFormat="1" ht="7.5" customHeight="1" x14ac:dyDescent="0.3">
      <c r="A19" s="48"/>
      <c r="C19" s="48"/>
      <c r="E19" s="48"/>
      <c r="G19" s="48"/>
      <c r="I19" s="48"/>
    </row>
    <row r="20" spans="1:9" customFormat="1" ht="15" thickBot="1" x14ac:dyDescent="0.35">
      <c r="A20" s="44" t="s">
        <v>180</v>
      </c>
      <c r="C20" s="44" t="s">
        <v>180</v>
      </c>
      <c r="E20" s="44" t="s">
        <v>180</v>
      </c>
      <c r="G20" s="44" t="s">
        <v>180</v>
      </c>
      <c r="I20" s="44" t="s">
        <v>240</v>
      </c>
    </row>
    <row r="21" spans="1:9" s="68" customFormat="1" ht="30" customHeight="1" thickBot="1" x14ac:dyDescent="0.35">
      <c r="A21" s="67" t="str">
        <f>IF('1b Situation - exploitant-e A'!A14="","",'1b Situation - exploitant-e A'!A14)</f>
        <v/>
      </c>
      <c r="C21" s="65" t="str">
        <f>IF('1b Situation - exploitant-e B'!A21="","",'1b Situation - exploitant-e B'!A21)</f>
        <v/>
      </c>
      <c r="E21" s="65" t="str">
        <f>IF('1b Situation - exploitant-e C'!A21="","",'1b Situation - exploitant-e C'!A21)</f>
        <v/>
      </c>
      <c r="G21" s="67" t="str">
        <f>IF('1b Situation - exploitant-e D'!A21="","",'1b Situation - exploitant-e D'!A21)</f>
        <v/>
      </c>
      <c r="I21" s="70"/>
    </row>
    <row r="22" spans="1:9" s="68" customFormat="1" ht="30" customHeight="1" thickBot="1" x14ac:dyDescent="0.35">
      <c r="A22" s="67" t="str">
        <f>IF('1b Situation - exploitant-e A'!A15="","",'1b Situation - exploitant-e A'!A15)</f>
        <v/>
      </c>
      <c r="C22" s="65" t="str">
        <f>IF('1b Situation - exploitant-e B'!A22="","",'1b Situation - exploitant-e B'!A22)</f>
        <v/>
      </c>
      <c r="E22" s="65" t="str">
        <f>IF('1b Situation - exploitant-e C'!A22="","",'1b Situation - exploitant-e C'!A22)</f>
        <v/>
      </c>
      <c r="G22" s="67" t="str">
        <f>IF('1b Situation - exploitant-e D'!A22="","",'1b Situation - exploitant-e D'!A22)</f>
        <v/>
      </c>
      <c r="I22" s="70"/>
    </row>
    <row r="23" spans="1:9" s="68" customFormat="1" ht="30" customHeight="1" thickBot="1" x14ac:dyDescent="0.35">
      <c r="A23" s="67" t="str">
        <f>IF('1b Situation - exploitant-e A'!A16="","",'1b Situation - exploitant-e A'!A16)</f>
        <v/>
      </c>
      <c r="C23" s="65" t="str">
        <f>IF('1b Situation - exploitant-e B'!A23="","",'1b Situation - exploitant-e B'!A23)</f>
        <v/>
      </c>
      <c r="E23" s="65" t="str">
        <f>IF('1b Situation - exploitant-e C'!A23="","",'1b Situation - exploitant-e C'!A23)</f>
        <v/>
      </c>
      <c r="G23" s="67" t="str">
        <f>IF('1b Situation - exploitant-e D'!A23="","",'1b Situation - exploitant-e D'!A23)</f>
        <v/>
      </c>
      <c r="I23" s="70"/>
    </row>
    <row r="24" spans="1:9" s="68" customFormat="1" ht="30" customHeight="1" thickBot="1" x14ac:dyDescent="0.35">
      <c r="A24" s="67" t="str">
        <f>IF('1b Situation - exploitant-e A'!A17="","",'1b Situation - exploitant-e A'!A17)</f>
        <v/>
      </c>
      <c r="C24" s="65" t="str">
        <f>IF('1b Situation - exploitant-e B'!A24="","",'1b Situation - exploitant-e B'!A24)</f>
        <v/>
      </c>
      <c r="E24" s="65" t="str">
        <f>IF('1b Situation - exploitant-e C'!A24="","",'1b Situation - exploitant-e C'!A24)</f>
        <v/>
      </c>
      <c r="G24" s="67" t="str">
        <f>IF('1b Situation - exploitant-e D'!A24="","",'1b Situation - exploitant-e D'!A24)</f>
        <v/>
      </c>
      <c r="I24" s="70"/>
    </row>
    <row r="25" spans="1:9" customFormat="1" ht="7.5" customHeight="1" x14ac:dyDescent="0.3">
      <c r="A25" s="48"/>
      <c r="C25" s="48"/>
      <c r="E25" s="48"/>
      <c r="G25" s="48"/>
      <c r="I25" s="48"/>
    </row>
    <row r="26" spans="1:9" customFormat="1" ht="15" thickBot="1" x14ac:dyDescent="0.35">
      <c r="A26" s="44" t="s">
        <v>181</v>
      </c>
      <c r="C26" s="44" t="s">
        <v>181</v>
      </c>
      <c r="E26" s="44" t="s">
        <v>181</v>
      </c>
      <c r="G26" s="44" t="s">
        <v>181</v>
      </c>
      <c r="I26" s="44" t="s">
        <v>241</v>
      </c>
    </row>
    <row r="27" spans="1:9" s="68" customFormat="1" ht="30" customHeight="1" thickBot="1" x14ac:dyDescent="0.35">
      <c r="A27" s="67" t="str">
        <f>IF('1b Situation - exploitant-e A'!A21="","",'1b Situation - exploitant-e A'!A21)</f>
        <v/>
      </c>
      <c r="C27" s="65" t="str">
        <f>IF('1b Situation - exploitant-e B'!A27="","",'1b Situation - exploitant-e B'!A27)</f>
        <v/>
      </c>
      <c r="E27" s="65" t="str">
        <f>IF('1b Situation - exploitant-e C'!A27="","",'1b Situation - exploitant-e C'!A27)</f>
        <v/>
      </c>
      <c r="G27" s="67" t="str">
        <f>IF('1b Situation - exploitant-e D'!A27="","",'1b Situation - exploitant-e D'!A27)</f>
        <v/>
      </c>
      <c r="I27" s="70"/>
    </row>
    <row r="28" spans="1:9" s="68" customFormat="1" ht="30" customHeight="1" thickBot="1" x14ac:dyDescent="0.35">
      <c r="A28" s="67" t="str">
        <f>IF('1b Situation - exploitant-e A'!A22="","",'1b Situation - exploitant-e A'!A22)</f>
        <v/>
      </c>
      <c r="C28" s="65" t="str">
        <f>IF('1b Situation - exploitant-e B'!A28="","",'1b Situation - exploitant-e B'!A28)</f>
        <v/>
      </c>
      <c r="E28" s="65" t="str">
        <f>IF('1b Situation - exploitant-e C'!A28="","",'1b Situation - exploitant-e C'!A28)</f>
        <v/>
      </c>
      <c r="G28" s="67" t="str">
        <f>IF('1b Situation - exploitant-e D'!A28="","",'1b Situation - exploitant-e D'!A28)</f>
        <v/>
      </c>
      <c r="I28" s="70"/>
    </row>
    <row r="29" spans="1:9" s="68" customFormat="1" ht="30" customHeight="1" thickBot="1" x14ac:dyDescent="0.35">
      <c r="A29" s="67" t="str">
        <f>IF('1b Situation - exploitant-e A'!A23="","",'1b Situation - exploitant-e A'!A23)</f>
        <v/>
      </c>
      <c r="C29" s="65" t="str">
        <f>IF('1b Situation - exploitant-e B'!A29="","",'1b Situation - exploitant-e B'!A29)</f>
        <v/>
      </c>
      <c r="E29" s="65" t="str">
        <f>IF('1b Situation - exploitant-e C'!A29="","",'1b Situation - exploitant-e C'!A29)</f>
        <v/>
      </c>
      <c r="G29" s="67" t="str">
        <f>IF('1b Situation - exploitant-e D'!A29="","",'1b Situation - exploitant-e D'!A29)</f>
        <v/>
      </c>
      <c r="I29" s="70"/>
    </row>
    <row r="30" spans="1:9" s="68" customFormat="1" ht="30" customHeight="1" thickBot="1" x14ac:dyDescent="0.35">
      <c r="A30" s="67" t="str">
        <f>IF('1b Situation - exploitant-e A'!A24="","",'1b Situation - exploitant-e A'!A24)</f>
        <v/>
      </c>
      <c r="C30" s="65" t="str">
        <f>IF('1b Situation - exploitant-e B'!A30="","",'1b Situation - exploitant-e B'!A30)</f>
        <v/>
      </c>
      <c r="E30" s="65" t="str">
        <f>IF('1b Situation - exploitant-e C'!A30="","",'1b Situation - exploitant-e C'!A30)</f>
        <v/>
      </c>
      <c r="G30" s="67" t="str">
        <f>IF('1b Situation - exploitant-e D'!A30="","",'1b Situation - exploitant-e D'!A30)</f>
        <v/>
      </c>
      <c r="I30" s="70"/>
    </row>
    <row r="31" spans="1:9" customFormat="1" ht="15" customHeight="1" x14ac:dyDescent="0.3">
      <c r="A31" s="44"/>
      <c r="C31" s="44"/>
      <c r="E31" s="44"/>
      <c r="G31" s="44"/>
      <c r="I31" s="44"/>
    </row>
    <row r="32" spans="1:9" customFormat="1" ht="14.4" hidden="1" x14ac:dyDescent="0.3">
      <c r="A32" s="44" t="s">
        <v>181</v>
      </c>
      <c r="C32" s="44" t="s">
        <v>181</v>
      </c>
      <c r="E32" s="44" t="s">
        <v>181</v>
      </c>
      <c r="G32" s="44" t="s">
        <v>181</v>
      </c>
      <c r="I32" s="44" t="s">
        <v>181</v>
      </c>
    </row>
    <row r="33" spans="1:9" customFormat="1" ht="15" hidden="1" thickBot="1" x14ac:dyDescent="0.35">
      <c r="A33" s="66" t="e">
        <f>IF(#REF!&lt;&gt;"",#REF!,IF(#REF!&lt;&gt;"",#REF!,""))</f>
        <v>#REF!</v>
      </c>
      <c r="C33" s="66" t="e">
        <f>IF(#REF!&lt;&gt;"",#REF!,IF(#REF!&lt;&gt;"",#REF!,""))</f>
        <v>#REF!</v>
      </c>
      <c r="E33" s="66" t="e">
        <f>IF(#REF!&lt;&gt;"",#REF!,IF(#REF!&lt;&gt;"",#REF!,""))</f>
        <v>#REF!</v>
      </c>
      <c r="G33" s="66" t="e">
        <f>IF(#REF!&lt;&gt;"",#REF!,IF(#REF!&lt;&gt;"",#REF!,""))</f>
        <v>#REF!</v>
      </c>
      <c r="I33" s="66" t="e">
        <f>IF(#REF!&lt;&gt;"",#REF!,IF(#REF!&lt;&gt;"",#REF!,""))</f>
        <v>#REF!</v>
      </c>
    </row>
    <row r="34" spans="1:9" customFormat="1" ht="15" hidden="1" thickBot="1" x14ac:dyDescent="0.35">
      <c r="A34" s="66" t="e">
        <f>IF(#REF!&lt;&gt;"",#REF!,IF(#REF!&lt;&gt;"",#REF!,""))</f>
        <v>#REF!</v>
      </c>
      <c r="C34" s="66" t="e">
        <f>IF(#REF!&lt;&gt;"",#REF!,IF(#REF!&lt;&gt;"",#REF!,""))</f>
        <v>#REF!</v>
      </c>
      <c r="E34" s="66" t="e">
        <f>IF(#REF!&lt;&gt;"",#REF!,IF(#REF!&lt;&gt;"",#REF!,""))</f>
        <v>#REF!</v>
      </c>
      <c r="G34" s="66" t="e">
        <f>IF(#REF!&lt;&gt;"",#REF!,IF(#REF!&lt;&gt;"",#REF!,""))</f>
        <v>#REF!</v>
      </c>
      <c r="I34" s="66" t="e">
        <f>IF(#REF!&lt;&gt;"",#REF!,IF(#REF!&lt;&gt;"",#REF!,""))</f>
        <v>#REF!</v>
      </c>
    </row>
    <row r="35" spans="1:9" customFormat="1" ht="15" hidden="1" thickBot="1" x14ac:dyDescent="0.35">
      <c r="A35" s="66" t="e">
        <f>IF(#REF!&lt;&gt;"",#REF!,IF(#REF!&lt;&gt;"",#REF!,""))</f>
        <v>#REF!</v>
      </c>
      <c r="C35" s="66" t="e">
        <f>IF(#REF!&lt;&gt;"",#REF!,IF(#REF!&lt;&gt;"",#REF!,""))</f>
        <v>#REF!</v>
      </c>
      <c r="E35" s="66" t="e">
        <f>IF(#REF!&lt;&gt;"",#REF!,IF(#REF!&lt;&gt;"",#REF!,""))</f>
        <v>#REF!</v>
      </c>
      <c r="G35" s="66" t="e">
        <f>IF(#REF!&lt;&gt;"",#REF!,IF(#REF!&lt;&gt;"",#REF!,""))</f>
        <v>#REF!</v>
      </c>
      <c r="I35" s="66" t="e">
        <f>IF(#REF!&lt;&gt;"",#REF!,IF(#REF!&lt;&gt;"",#REF!,""))</f>
        <v>#REF!</v>
      </c>
    </row>
    <row r="36" spans="1:9" customFormat="1" ht="15" hidden="1" thickBot="1" x14ac:dyDescent="0.35">
      <c r="A36" s="66" t="e">
        <f>IF(#REF!&lt;&gt;"",#REF!,IF(#REF!&lt;&gt;"",#REF!,""))</f>
        <v>#REF!</v>
      </c>
      <c r="C36" s="66" t="e">
        <f>IF(#REF!&lt;&gt;"",#REF!,IF(#REF!&lt;&gt;"",#REF!,""))</f>
        <v>#REF!</v>
      </c>
      <c r="E36" s="66" t="e">
        <f>IF(#REF!&lt;&gt;"",#REF!,IF(#REF!&lt;&gt;"",#REF!,""))</f>
        <v>#REF!</v>
      </c>
      <c r="G36" s="66" t="e">
        <f>IF(#REF!&lt;&gt;"",#REF!,IF(#REF!&lt;&gt;"",#REF!,""))</f>
        <v>#REF!</v>
      </c>
      <c r="I36" s="66" t="e">
        <f>IF(#REF!&lt;&gt;"",#REF!,IF(#REF!&lt;&gt;"",#REF!,""))</f>
        <v>#REF!</v>
      </c>
    </row>
    <row r="37" spans="1:9" customFormat="1" ht="14.4" hidden="1" x14ac:dyDescent="0.3"/>
  </sheetData>
  <sheetProtection sheet="1" objects="1" scenarios="1"/>
  <mergeCells count="2">
    <mergeCell ref="A1:I1"/>
    <mergeCell ref="A3:I3"/>
  </mergeCells>
  <printOptions horizontalCentered="1"/>
  <pageMargins left="0.23622047244094491" right="0.23622047244094491" top="0.35433070866141736" bottom="0.55118110236220474" header="0.11811023622047245" footer="0.11811023622047245"/>
  <pageSetup paperSize="9" orientation="portrait" r:id="rId1"/>
  <headerFooter>
    <oddFooter>&amp;LStrataFRI : 1b D'où partons-nous ? L'exploiant-e&amp;R&amp;D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ACEA-D5D9-49FC-A2BA-4C916B17A2B9}">
  <dimension ref="A1:E161"/>
  <sheetViews>
    <sheetView topLeftCell="A129" workbookViewId="0">
      <selection activeCell="D156" sqref="D156"/>
    </sheetView>
  </sheetViews>
  <sheetFormatPr baseColWidth="10" defaultRowHeight="14.4" x14ac:dyDescent="0.3"/>
  <cols>
    <col min="1" max="1" width="26.44140625" customWidth="1"/>
    <col min="2" max="2" width="14.33203125" customWidth="1"/>
    <col min="3" max="4" width="25.6640625" customWidth="1"/>
    <col min="5" max="5" width="35.109375" customWidth="1"/>
  </cols>
  <sheetData>
    <row r="1" spans="1:5" ht="18" x14ac:dyDescent="0.35">
      <c r="A1" s="4" t="s">
        <v>141</v>
      </c>
    </row>
    <row r="3" spans="1:5" x14ac:dyDescent="0.3">
      <c r="A3" s="9" t="s">
        <v>120</v>
      </c>
      <c r="B3" s="9" t="s">
        <v>131</v>
      </c>
      <c r="C3" s="9" t="s">
        <v>135</v>
      </c>
      <c r="D3" s="9" t="s">
        <v>132</v>
      </c>
      <c r="E3" s="9" t="s">
        <v>138</v>
      </c>
    </row>
    <row r="4" spans="1:5" x14ac:dyDescent="0.3">
      <c r="A4" s="8" t="s">
        <v>144</v>
      </c>
      <c r="B4" s="8" t="s">
        <v>133</v>
      </c>
      <c r="C4" s="8" t="s">
        <v>136</v>
      </c>
      <c r="D4" s="8" t="str">
        <f>IF(AND(B4&lt;&gt;"",C4&lt;&gt;""),CONCATENATE(C4,"/",B4),"")</f>
        <v>kg lait/vaches</v>
      </c>
      <c r="E4" s="8" t="s">
        <v>139</v>
      </c>
    </row>
    <row r="5" spans="1:5" x14ac:dyDescent="0.3">
      <c r="A5" s="8" t="s">
        <v>125</v>
      </c>
      <c r="B5" s="8" t="s">
        <v>133</v>
      </c>
      <c r="C5" s="8"/>
      <c r="D5" s="8" t="str">
        <f t="shared" ref="D5:D20" si="0">IF(AND(B5&lt;&gt;"",C5&lt;&gt;""),CONCATENATE(C5,"/",B5),"")</f>
        <v/>
      </c>
      <c r="E5" s="8" t="s">
        <v>139</v>
      </c>
    </row>
    <row r="6" spans="1:5" x14ac:dyDescent="0.3">
      <c r="A6" s="8" t="s">
        <v>14</v>
      </c>
      <c r="B6" s="8" t="s">
        <v>134</v>
      </c>
      <c r="C6" s="8"/>
      <c r="D6" s="8" t="s">
        <v>149</v>
      </c>
      <c r="E6" s="8" t="s">
        <v>139</v>
      </c>
    </row>
    <row r="7" spans="1:5" x14ac:dyDescent="0.3">
      <c r="A7" s="8" t="s">
        <v>126</v>
      </c>
      <c r="B7" s="8" t="s">
        <v>134</v>
      </c>
      <c r="C7" s="8"/>
      <c r="D7" s="8" t="str">
        <f t="shared" si="0"/>
        <v/>
      </c>
      <c r="E7" s="8" t="s">
        <v>139</v>
      </c>
    </row>
    <row r="8" spans="1:5" x14ac:dyDescent="0.3">
      <c r="A8" s="8"/>
      <c r="B8" s="8"/>
      <c r="C8" s="8"/>
      <c r="D8" s="8" t="str">
        <f t="shared" si="0"/>
        <v/>
      </c>
      <c r="E8" s="8"/>
    </row>
    <row r="9" spans="1:5" x14ac:dyDescent="0.3">
      <c r="A9" s="8" t="s">
        <v>127</v>
      </c>
      <c r="B9" s="8" t="s">
        <v>134</v>
      </c>
      <c r="C9" s="8"/>
      <c r="D9" s="8" t="str">
        <f t="shared" si="0"/>
        <v/>
      </c>
      <c r="E9" s="8" t="s">
        <v>139</v>
      </c>
    </row>
    <row r="10" spans="1:5" x14ac:dyDescent="0.3">
      <c r="A10" s="8"/>
      <c r="B10" s="8"/>
      <c r="C10" s="8"/>
      <c r="D10" s="8" t="str">
        <f t="shared" si="0"/>
        <v/>
      </c>
      <c r="E10" s="8"/>
    </row>
    <row r="11" spans="1:5" x14ac:dyDescent="0.3">
      <c r="A11" s="8" t="s">
        <v>128</v>
      </c>
      <c r="B11" s="8" t="s">
        <v>134</v>
      </c>
      <c r="C11" s="8"/>
      <c r="D11" s="8" t="str">
        <f t="shared" si="0"/>
        <v/>
      </c>
      <c r="E11" s="8" t="s">
        <v>139</v>
      </c>
    </row>
    <row r="12" spans="1:5" x14ac:dyDescent="0.3">
      <c r="A12" s="8"/>
      <c r="B12" s="8"/>
      <c r="C12" s="8"/>
      <c r="D12" s="8" t="str">
        <f t="shared" si="0"/>
        <v/>
      </c>
      <c r="E12" s="8"/>
    </row>
    <row r="13" spans="1:5" x14ac:dyDescent="0.3">
      <c r="A13" s="8" t="s">
        <v>129</v>
      </c>
      <c r="B13" s="8" t="s">
        <v>134</v>
      </c>
      <c r="C13" s="8"/>
      <c r="D13" s="8" t="str">
        <f t="shared" si="0"/>
        <v/>
      </c>
      <c r="E13" s="8" t="s">
        <v>139</v>
      </c>
    </row>
    <row r="14" spans="1:5" x14ac:dyDescent="0.3">
      <c r="A14" s="8"/>
      <c r="B14" s="8"/>
      <c r="C14" s="8"/>
      <c r="D14" s="8" t="str">
        <f t="shared" si="0"/>
        <v/>
      </c>
      <c r="E14" s="8"/>
    </row>
    <row r="15" spans="1:5" x14ac:dyDescent="0.3">
      <c r="A15" s="8" t="s">
        <v>12</v>
      </c>
      <c r="B15" s="8" t="s">
        <v>134</v>
      </c>
      <c r="C15" s="8"/>
      <c r="D15" s="8" t="s">
        <v>149</v>
      </c>
      <c r="E15" s="8" t="s">
        <v>139</v>
      </c>
    </row>
    <row r="16" spans="1:5" x14ac:dyDescent="0.3">
      <c r="A16" s="8" t="s">
        <v>130</v>
      </c>
      <c r="B16" s="8" t="s">
        <v>134</v>
      </c>
      <c r="C16" s="8"/>
      <c r="D16" s="8" t="str">
        <f t="shared" si="0"/>
        <v/>
      </c>
      <c r="E16" s="8" t="s">
        <v>139</v>
      </c>
    </row>
    <row r="17" spans="1:5" x14ac:dyDescent="0.3">
      <c r="A17" s="8"/>
      <c r="B17" s="8"/>
      <c r="C17" s="8"/>
      <c r="D17" s="8" t="str">
        <f t="shared" si="0"/>
        <v/>
      </c>
      <c r="E17" s="8"/>
    </row>
    <row r="18" spans="1:5" x14ac:dyDescent="0.3">
      <c r="A18" s="8" t="s">
        <v>15</v>
      </c>
      <c r="B18" s="8" t="s">
        <v>134</v>
      </c>
      <c r="C18" s="8"/>
      <c r="D18" s="8" t="str">
        <f t="shared" si="0"/>
        <v/>
      </c>
      <c r="E18" s="8" t="s">
        <v>139</v>
      </c>
    </row>
    <row r="19" spans="1:5" x14ac:dyDescent="0.3">
      <c r="A19" s="8" t="s">
        <v>13</v>
      </c>
      <c r="B19" s="8" t="s">
        <v>134</v>
      </c>
      <c r="C19" s="8"/>
      <c r="D19" s="8" t="str">
        <f t="shared" si="0"/>
        <v/>
      </c>
      <c r="E19" s="8" t="s">
        <v>139</v>
      </c>
    </row>
    <row r="20" spans="1:5" x14ac:dyDescent="0.3">
      <c r="A20" s="8"/>
      <c r="B20" s="8"/>
      <c r="C20" s="8"/>
      <c r="D20" s="8" t="str">
        <f t="shared" si="0"/>
        <v/>
      </c>
      <c r="E20" s="8"/>
    </row>
    <row r="21" spans="1:5" x14ac:dyDescent="0.3">
      <c r="A21" s="8" t="s">
        <v>0</v>
      </c>
      <c r="B21" s="8" t="s">
        <v>119</v>
      </c>
      <c r="C21" s="8" t="s">
        <v>137</v>
      </c>
      <c r="D21" s="8" t="s">
        <v>145</v>
      </c>
      <c r="E21" s="8" t="s">
        <v>140</v>
      </c>
    </row>
    <row r="22" spans="1:5" x14ac:dyDescent="0.3">
      <c r="A22" s="8" t="s">
        <v>121</v>
      </c>
      <c r="B22" s="8" t="s">
        <v>119</v>
      </c>
      <c r="C22" s="8" t="s">
        <v>137</v>
      </c>
      <c r="D22" s="8" t="s">
        <v>145</v>
      </c>
      <c r="E22" s="8" t="s">
        <v>140</v>
      </c>
    </row>
    <row r="23" spans="1:5" x14ac:dyDescent="0.3">
      <c r="A23" s="8" t="s">
        <v>1</v>
      </c>
      <c r="B23" s="8" t="s">
        <v>119</v>
      </c>
      <c r="C23" s="8" t="s">
        <v>137</v>
      </c>
      <c r="D23" s="8" t="s">
        <v>145</v>
      </c>
      <c r="E23" s="8" t="s">
        <v>140</v>
      </c>
    </row>
    <row r="24" spans="1:5" x14ac:dyDescent="0.3">
      <c r="A24" s="8" t="s">
        <v>122</v>
      </c>
      <c r="B24" s="8" t="s">
        <v>119</v>
      </c>
      <c r="C24" s="8" t="s">
        <v>137</v>
      </c>
      <c r="D24" s="8" t="s">
        <v>145</v>
      </c>
      <c r="E24" s="8" t="s">
        <v>140</v>
      </c>
    </row>
    <row r="25" spans="1:5" x14ac:dyDescent="0.3">
      <c r="A25" s="8" t="s">
        <v>2</v>
      </c>
      <c r="B25" s="8" t="s">
        <v>119</v>
      </c>
      <c r="C25" s="8" t="s">
        <v>137</v>
      </c>
      <c r="D25" s="8" t="s">
        <v>145</v>
      </c>
      <c r="E25" s="8" t="s">
        <v>140</v>
      </c>
    </row>
    <row r="26" spans="1:5" x14ac:dyDescent="0.3">
      <c r="A26" s="8" t="s">
        <v>3</v>
      </c>
      <c r="B26" s="8" t="s">
        <v>119</v>
      </c>
      <c r="C26" s="8" t="s">
        <v>137</v>
      </c>
      <c r="D26" s="8" t="s">
        <v>145</v>
      </c>
      <c r="E26" s="8" t="s">
        <v>140</v>
      </c>
    </row>
    <row r="27" spans="1:5" x14ac:dyDescent="0.3">
      <c r="A27" s="8" t="s">
        <v>124</v>
      </c>
      <c r="B27" s="8" t="s">
        <v>119</v>
      </c>
      <c r="C27" s="8"/>
      <c r="D27" s="8"/>
      <c r="E27" s="8" t="s">
        <v>140</v>
      </c>
    </row>
    <row r="28" spans="1:5" x14ac:dyDescent="0.3">
      <c r="A28" s="8" t="s">
        <v>4</v>
      </c>
      <c r="B28" s="8" t="s">
        <v>119</v>
      </c>
      <c r="C28" s="8" t="s">
        <v>137</v>
      </c>
      <c r="D28" s="8" t="s">
        <v>145</v>
      </c>
      <c r="E28" s="8" t="s">
        <v>140</v>
      </c>
    </row>
    <row r="29" spans="1:5" x14ac:dyDescent="0.3">
      <c r="A29" s="8" t="s">
        <v>5</v>
      </c>
      <c r="B29" s="8" t="s">
        <v>119</v>
      </c>
      <c r="C29" s="8" t="s">
        <v>137</v>
      </c>
      <c r="D29" s="8" t="s">
        <v>145</v>
      </c>
      <c r="E29" s="8" t="s">
        <v>140</v>
      </c>
    </row>
    <row r="30" spans="1:5" x14ac:dyDescent="0.3">
      <c r="A30" s="8" t="s">
        <v>6</v>
      </c>
      <c r="B30" s="8" t="s">
        <v>119</v>
      </c>
      <c r="C30" s="8" t="s">
        <v>137</v>
      </c>
      <c r="D30" s="8" t="s">
        <v>145</v>
      </c>
      <c r="E30" s="8" t="s">
        <v>140</v>
      </c>
    </row>
    <row r="31" spans="1:5" x14ac:dyDescent="0.3">
      <c r="A31" s="8" t="s">
        <v>7</v>
      </c>
      <c r="B31" s="8" t="s">
        <v>119</v>
      </c>
      <c r="C31" s="8" t="s">
        <v>137</v>
      </c>
      <c r="D31" s="8" t="s">
        <v>145</v>
      </c>
      <c r="E31" s="8" t="s">
        <v>140</v>
      </c>
    </row>
    <row r="32" spans="1:5" x14ac:dyDescent="0.3">
      <c r="A32" s="8" t="s">
        <v>8</v>
      </c>
      <c r="B32" s="8" t="s">
        <v>119</v>
      </c>
      <c r="C32" s="8" t="s">
        <v>137</v>
      </c>
      <c r="D32" s="8" t="s">
        <v>145</v>
      </c>
      <c r="E32" s="8" t="s">
        <v>140</v>
      </c>
    </row>
    <row r="33" spans="1:5" x14ac:dyDescent="0.3">
      <c r="A33" s="8" t="s">
        <v>9</v>
      </c>
      <c r="B33" s="8" t="s">
        <v>119</v>
      </c>
      <c r="C33" s="8" t="s">
        <v>137</v>
      </c>
      <c r="D33" s="8" t="s">
        <v>145</v>
      </c>
      <c r="E33" s="8" t="s">
        <v>140</v>
      </c>
    </row>
    <row r="34" spans="1:5" x14ac:dyDescent="0.3">
      <c r="A34" s="8" t="s">
        <v>10</v>
      </c>
      <c r="B34" s="8" t="s">
        <v>119</v>
      </c>
      <c r="C34" s="8" t="s">
        <v>137</v>
      </c>
      <c r="D34" s="8" t="s">
        <v>145</v>
      </c>
      <c r="E34" s="8" t="s">
        <v>140</v>
      </c>
    </row>
    <row r="35" spans="1:5" x14ac:dyDescent="0.3">
      <c r="A35" s="8" t="s">
        <v>123</v>
      </c>
      <c r="B35" s="8" t="s">
        <v>119</v>
      </c>
      <c r="C35" s="8" t="s">
        <v>137</v>
      </c>
      <c r="D35" s="8" t="s">
        <v>145</v>
      </c>
      <c r="E35" s="8" t="s">
        <v>140</v>
      </c>
    </row>
    <row r="36" spans="1:5" x14ac:dyDescent="0.3">
      <c r="A36" s="8" t="s">
        <v>11</v>
      </c>
      <c r="B36" s="8" t="s">
        <v>119</v>
      </c>
      <c r="C36" s="8" t="s">
        <v>137</v>
      </c>
      <c r="D36" s="8" t="s">
        <v>145</v>
      </c>
      <c r="E36" s="8" t="s">
        <v>140</v>
      </c>
    </row>
    <row r="37" spans="1:5" x14ac:dyDescent="0.3">
      <c r="A37" s="8"/>
      <c r="B37" s="8"/>
      <c r="C37" s="8"/>
      <c r="D37" s="8"/>
      <c r="E37" s="8"/>
    </row>
    <row r="38" spans="1:5" x14ac:dyDescent="0.3">
      <c r="A38" s="8" t="s">
        <v>142</v>
      </c>
      <c r="B38" s="8"/>
      <c r="C38" s="8" t="s">
        <v>143</v>
      </c>
      <c r="D38" s="8"/>
      <c r="E38" s="8"/>
    </row>
    <row r="39" spans="1:5" x14ac:dyDescent="0.3">
      <c r="A39" s="8"/>
      <c r="B39" s="8"/>
      <c r="C39" s="8"/>
      <c r="D39" s="8"/>
      <c r="E39" s="8"/>
    </row>
    <row r="42" spans="1:5" ht="18" x14ac:dyDescent="0.35">
      <c r="A42" s="4" t="s">
        <v>16</v>
      </c>
    </row>
    <row r="43" spans="1:5" x14ac:dyDescent="0.3">
      <c r="A43" s="2" t="s">
        <v>17</v>
      </c>
      <c r="B43" s="2" t="s">
        <v>18</v>
      </c>
      <c r="C43" s="2" t="s">
        <v>19</v>
      </c>
    </row>
    <row r="44" spans="1:5" x14ac:dyDescent="0.3">
      <c r="A44">
        <v>1</v>
      </c>
      <c r="B44" t="s">
        <v>20</v>
      </c>
      <c r="C44" t="str">
        <f t="shared" ref="C44:C75" si="1">CONCATENATE(A44," ",B44)</f>
        <v>1 Attention</v>
      </c>
    </row>
    <row r="45" spans="1:5" x14ac:dyDescent="0.3">
      <c r="A45">
        <v>2</v>
      </c>
      <c r="B45" t="s">
        <v>21</v>
      </c>
      <c r="C45" t="str">
        <f t="shared" si="1"/>
        <v>2 Respect</v>
      </c>
    </row>
    <row r="46" spans="1:5" x14ac:dyDescent="0.3">
      <c r="A46">
        <v>3</v>
      </c>
      <c r="B46" t="s">
        <v>22</v>
      </c>
      <c r="C46" t="str">
        <f t="shared" si="1"/>
        <v>3 Reconnaissance</v>
      </c>
    </row>
    <row r="47" spans="1:5" x14ac:dyDescent="0.3">
      <c r="A47">
        <v>4</v>
      </c>
      <c r="B47" t="s">
        <v>23</v>
      </c>
      <c r="C47" t="str">
        <f t="shared" si="1"/>
        <v>4 Adaptabilité</v>
      </c>
    </row>
    <row r="48" spans="1:5" x14ac:dyDescent="0.3">
      <c r="A48">
        <v>5</v>
      </c>
      <c r="B48" t="s">
        <v>24</v>
      </c>
      <c r="C48" t="str">
        <f t="shared" si="1"/>
        <v>5 Réputation</v>
      </c>
    </row>
    <row r="49" spans="1:3" x14ac:dyDescent="0.3">
      <c r="A49">
        <v>6</v>
      </c>
      <c r="B49" t="s">
        <v>25</v>
      </c>
      <c r="C49" t="str">
        <f t="shared" si="1"/>
        <v>6 Persévérance</v>
      </c>
    </row>
    <row r="50" spans="1:3" x14ac:dyDescent="0.3">
      <c r="A50">
        <v>7</v>
      </c>
      <c r="B50" t="s">
        <v>26</v>
      </c>
      <c r="C50" t="str">
        <f t="shared" si="1"/>
        <v>7 Prudence</v>
      </c>
    </row>
    <row r="51" spans="1:3" x14ac:dyDescent="0.3">
      <c r="A51">
        <v>8</v>
      </c>
      <c r="B51" t="s">
        <v>27</v>
      </c>
      <c r="C51" t="str">
        <f t="shared" si="1"/>
        <v>8 Enthousiasme</v>
      </c>
    </row>
    <row r="52" spans="1:3" x14ac:dyDescent="0.3">
      <c r="A52">
        <v>9</v>
      </c>
      <c r="B52" t="s">
        <v>28</v>
      </c>
      <c r="C52" t="str">
        <f t="shared" si="1"/>
        <v>9 Renommée</v>
      </c>
    </row>
    <row r="53" spans="1:3" x14ac:dyDescent="0.3">
      <c r="A53">
        <v>10</v>
      </c>
      <c r="B53" t="s">
        <v>29</v>
      </c>
      <c r="C53" t="str">
        <f t="shared" si="1"/>
        <v>10 Confort</v>
      </c>
    </row>
    <row r="54" spans="1:3" x14ac:dyDescent="0.3">
      <c r="A54">
        <v>11</v>
      </c>
      <c r="B54" t="s">
        <v>30</v>
      </c>
      <c r="C54" t="str">
        <f t="shared" si="1"/>
        <v>11 Tranquillité</v>
      </c>
    </row>
    <row r="55" spans="1:3" x14ac:dyDescent="0.3">
      <c r="A55">
        <v>12</v>
      </c>
      <c r="B55" t="s">
        <v>31</v>
      </c>
      <c r="C55" t="str">
        <f t="shared" si="1"/>
        <v>12 Modestie</v>
      </c>
    </row>
    <row r="56" spans="1:3" x14ac:dyDescent="0.3">
      <c r="A56">
        <v>13</v>
      </c>
      <c r="B56" t="s">
        <v>32</v>
      </c>
      <c r="C56" t="str">
        <f t="shared" si="1"/>
        <v>13 Mobilité</v>
      </c>
    </row>
    <row r="57" spans="1:3" x14ac:dyDescent="0.3">
      <c r="A57">
        <v>14</v>
      </c>
      <c r="B57" t="s">
        <v>33</v>
      </c>
      <c r="C57" t="str">
        <f t="shared" si="1"/>
        <v>14 Relation</v>
      </c>
    </row>
    <row r="58" spans="1:3" x14ac:dyDescent="0.3">
      <c r="A58">
        <v>15</v>
      </c>
      <c r="B58" t="s">
        <v>34</v>
      </c>
      <c r="C58" t="str">
        <f t="shared" si="1"/>
        <v>15 Image</v>
      </c>
    </row>
    <row r="59" spans="1:3" x14ac:dyDescent="0.3">
      <c r="A59">
        <v>16</v>
      </c>
      <c r="B59" t="s">
        <v>35</v>
      </c>
      <c r="C59" t="str">
        <f t="shared" si="1"/>
        <v>16 Humilité</v>
      </c>
    </row>
    <row r="60" spans="1:3" x14ac:dyDescent="0.3">
      <c r="A60">
        <v>17</v>
      </c>
      <c r="B60" t="s">
        <v>36</v>
      </c>
      <c r="C60" t="str">
        <f t="shared" si="1"/>
        <v>17 Distance</v>
      </c>
    </row>
    <row r="61" spans="1:3" x14ac:dyDescent="0.3">
      <c r="A61">
        <v>18</v>
      </c>
      <c r="B61" t="s">
        <v>37</v>
      </c>
      <c r="C61" t="str">
        <f t="shared" si="1"/>
        <v>18 Honneur</v>
      </c>
    </row>
    <row r="62" spans="1:3" x14ac:dyDescent="0.3">
      <c r="A62">
        <v>19</v>
      </c>
      <c r="B62" t="s">
        <v>38</v>
      </c>
      <c r="C62" t="str">
        <f t="shared" si="1"/>
        <v>19 Déférence</v>
      </c>
    </row>
    <row r="63" spans="1:3" x14ac:dyDescent="0.3">
      <c r="A63">
        <v>20</v>
      </c>
      <c r="B63" t="s">
        <v>39</v>
      </c>
      <c r="C63" t="str">
        <f t="shared" si="1"/>
        <v>20 Intégrité</v>
      </c>
    </row>
    <row r="64" spans="1:3" x14ac:dyDescent="0.3">
      <c r="A64">
        <v>21</v>
      </c>
      <c r="B64" t="s">
        <v>40</v>
      </c>
      <c r="C64" t="str">
        <f t="shared" si="1"/>
        <v>21 Influence</v>
      </c>
    </row>
    <row r="65" spans="1:3" x14ac:dyDescent="0.3">
      <c r="A65">
        <v>22</v>
      </c>
      <c r="B65" t="s">
        <v>41</v>
      </c>
      <c r="C65" t="str">
        <f t="shared" si="1"/>
        <v>22 Unicité</v>
      </c>
    </row>
    <row r="66" spans="1:3" x14ac:dyDescent="0.3">
      <c r="A66">
        <v>23</v>
      </c>
      <c r="B66" t="s">
        <v>42</v>
      </c>
      <c r="C66" t="str">
        <f t="shared" si="1"/>
        <v>23 Expérience</v>
      </c>
    </row>
    <row r="67" spans="1:3" x14ac:dyDescent="0.3">
      <c r="A67">
        <v>24</v>
      </c>
      <c r="B67" t="s">
        <v>43</v>
      </c>
      <c r="C67" t="str">
        <f t="shared" si="1"/>
        <v>24 Succès</v>
      </c>
    </row>
    <row r="68" spans="1:3" x14ac:dyDescent="0.3">
      <c r="A68">
        <v>25</v>
      </c>
      <c r="B68" t="s">
        <v>44</v>
      </c>
      <c r="C68" t="str">
        <f t="shared" si="1"/>
        <v>25 Ethique</v>
      </c>
    </row>
    <row r="69" spans="1:3" x14ac:dyDescent="0.3">
      <c r="A69">
        <v>26</v>
      </c>
      <c r="B69" t="s">
        <v>45</v>
      </c>
      <c r="C69" t="str">
        <f t="shared" si="1"/>
        <v>26 Flexibilité</v>
      </c>
    </row>
    <row r="70" spans="1:3" x14ac:dyDescent="0.3">
      <c r="A70">
        <v>27</v>
      </c>
      <c r="B70" t="s">
        <v>46</v>
      </c>
      <c r="C70" t="str">
        <f t="shared" si="1"/>
        <v>27 Liberté</v>
      </c>
    </row>
    <row r="71" spans="1:3" x14ac:dyDescent="0.3">
      <c r="A71">
        <v>28</v>
      </c>
      <c r="B71" t="s">
        <v>47</v>
      </c>
      <c r="C71" t="str">
        <f t="shared" si="1"/>
        <v>28 Temps libre</v>
      </c>
    </row>
    <row r="72" spans="1:3" x14ac:dyDescent="0.3">
      <c r="A72">
        <v>29</v>
      </c>
      <c r="B72" t="s">
        <v>48</v>
      </c>
      <c r="C72" t="str">
        <f t="shared" si="1"/>
        <v>29 Joie</v>
      </c>
    </row>
    <row r="73" spans="1:3" x14ac:dyDescent="0.3">
      <c r="A73">
        <v>30</v>
      </c>
      <c r="B73" t="s">
        <v>49</v>
      </c>
      <c r="C73" t="str">
        <f t="shared" si="1"/>
        <v>30 Amitié</v>
      </c>
    </row>
    <row r="74" spans="1:3" x14ac:dyDescent="0.3">
      <c r="A74">
        <v>31</v>
      </c>
      <c r="B74" t="s">
        <v>50</v>
      </c>
      <c r="C74" t="str">
        <f t="shared" si="1"/>
        <v>31 Paix</v>
      </c>
    </row>
    <row r="75" spans="1:3" x14ac:dyDescent="0.3">
      <c r="A75">
        <v>32</v>
      </c>
      <c r="B75" t="s">
        <v>51</v>
      </c>
      <c r="C75" t="str">
        <f t="shared" si="1"/>
        <v>32 Froideur</v>
      </c>
    </row>
    <row r="76" spans="1:3" x14ac:dyDescent="0.3">
      <c r="A76">
        <v>33</v>
      </c>
      <c r="B76" t="s">
        <v>52</v>
      </c>
      <c r="C76" t="str">
        <f t="shared" ref="C76:C107" si="2">CONCATENATE(A76," ",B76)</f>
        <v>33 Obéissance</v>
      </c>
    </row>
    <row r="77" spans="1:3" x14ac:dyDescent="0.3">
      <c r="A77">
        <v>34</v>
      </c>
      <c r="B77" t="s">
        <v>53</v>
      </c>
      <c r="C77" t="str">
        <f t="shared" si="2"/>
        <v>34 Sympathie</v>
      </c>
    </row>
    <row r="78" spans="1:3" x14ac:dyDescent="0.3">
      <c r="A78">
        <v>35</v>
      </c>
      <c r="B78" t="s">
        <v>54</v>
      </c>
      <c r="C78" t="str">
        <f t="shared" si="2"/>
        <v>35 Exactitude</v>
      </c>
    </row>
    <row r="79" spans="1:3" x14ac:dyDescent="0.3">
      <c r="A79">
        <v>36</v>
      </c>
      <c r="B79" t="s">
        <v>55</v>
      </c>
      <c r="C79" t="str">
        <f t="shared" si="2"/>
        <v>36 Sobriété</v>
      </c>
    </row>
    <row r="80" spans="1:3" x14ac:dyDescent="0.3">
      <c r="A80">
        <v>37</v>
      </c>
      <c r="B80" t="s">
        <v>56</v>
      </c>
      <c r="C80" t="str">
        <f t="shared" si="2"/>
        <v>37 Justice</v>
      </c>
    </row>
    <row r="81" spans="1:3" x14ac:dyDescent="0.3">
      <c r="A81">
        <v>38</v>
      </c>
      <c r="B81" t="s">
        <v>57</v>
      </c>
      <c r="C81" t="str">
        <f t="shared" si="2"/>
        <v>38 Chance</v>
      </c>
    </row>
    <row r="82" spans="1:3" x14ac:dyDescent="0.3">
      <c r="A82">
        <v>39</v>
      </c>
      <c r="B82" t="s">
        <v>58</v>
      </c>
      <c r="C82" t="str">
        <f t="shared" si="2"/>
        <v>39 Harmonie</v>
      </c>
    </row>
    <row r="83" spans="1:3" x14ac:dyDescent="0.3">
      <c r="A83">
        <v>40</v>
      </c>
      <c r="B83" t="s">
        <v>59</v>
      </c>
      <c r="C83" t="str">
        <f t="shared" si="2"/>
        <v>40 Dévouement</v>
      </c>
    </row>
    <row r="84" spans="1:3" x14ac:dyDescent="0.3">
      <c r="A84">
        <v>41</v>
      </c>
      <c r="B84" t="s">
        <v>60</v>
      </c>
      <c r="C84" t="str">
        <f t="shared" si="2"/>
        <v>41 Collégialité</v>
      </c>
    </row>
    <row r="85" spans="1:3" x14ac:dyDescent="0.3">
      <c r="A85">
        <v>42</v>
      </c>
      <c r="B85" t="s">
        <v>29</v>
      </c>
      <c r="C85" t="str">
        <f t="shared" si="2"/>
        <v>42 Confort</v>
      </c>
    </row>
    <row r="86" spans="1:3" x14ac:dyDescent="0.3">
      <c r="A86">
        <v>43</v>
      </c>
      <c r="B86" t="s">
        <v>61</v>
      </c>
      <c r="C86" t="str">
        <f t="shared" si="2"/>
        <v>43 Compétence</v>
      </c>
    </row>
    <row r="87" spans="1:3" x14ac:dyDescent="0.3">
      <c r="A87">
        <v>44</v>
      </c>
      <c r="B87" t="s">
        <v>62</v>
      </c>
      <c r="C87" t="str">
        <f t="shared" si="2"/>
        <v>44 Concurrence</v>
      </c>
    </row>
    <row r="88" spans="1:3" x14ac:dyDescent="0.3">
      <c r="A88">
        <v>45</v>
      </c>
      <c r="B88" t="s">
        <v>63</v>
      </c>
      <c r="C88" t="str">
        <f t="shared" si="2"/>
        <v>45 Contact</v>
      </c>
    </row>
    <row r="89" spans="1:3" x14ac:dyDescent="0.3">
      <c r="A89">
        <v>46</v>
      </c>
      <c r="B89" t="s">
        <v>64</v>
      </c>
      <c r="C89" t="str">
        <f t="shared" si="2"/>
        <v>46 Coopération</v>
      </c>
    </row>
    <row r="90" spans="1:3" x14ac:dyDescent="0.3">
      <c r="A90">
        <v>47</v>
      </c>
      <c r="B90" t="s">
        <v>65</v>
      </c>
      <c r="C90" t="str">
        <f t="shared" si="2"/>
        <v>47 Créativité</v>
      </c>
    </row>
    <row r="91" spans="1:3" x14ac:dyDescent="0.3">
      <c r="A91">
        <v>48</v>
      </c>
      <c r="B91" t="s">
        <v>66</v>
      </c>
      <c r="C91" t="str">
        <f t="shared" si="2"/>
        <v>48 Lenteur</v>
      </c>
    </row>
    <row r="92" spans="1:3" x14ac:dyDescent="0.3">
      <c r="A92">
        <v>49</v>
      </c>
      <c r="B92" t="s">
        <v>67</v>
      </c>
      <c r="C92" t="str">
        <f t="shared" si="2"/>
        <v>49 Qualité de vie</v>
      </c>
    </row>
    <row r="93" spans="1:3" x14ac:dyDescent="0.3">
      <c r="A93">
        <v>50</v>
      </c>
      <c r="B93" t="s">
        <v>68</v>
      </c>
      <c r="C93" t="str">
        <f t="shared" si="2"/>
        <v>50 Légèreté</v>
      </c>
    </row>
    <row r="94" spans="1:3" x14ac:dyDescent="0.3">
      <c r="A94">
        <v>51</v>
      </c>
      <c r="B94" t="s">
        <v>69</v>
      </c>
      <c r="C94" t="str">
        <f t="shared" si="2"/>
        <v>51 Performance</v>
      </c>
    </row>
    <row r="95" spans="1:3" x14ac:dyDescent="0.3">
      <c r="A95">
        <v>52</v>
      </c>
      <c r="B95" t="s">
        <v>70</v>
      </c>
      <c r="C95" t="str">
        <f t="shared" si="2"/>
        <v>52 Envie</v>
      </c>
    </row>
    <row r="96" spans="1:3" x14ac:dyDescent="0.3">
      <c r="A96">
        <v>53</v>
      </c>
      <c r="B96" t="s">
        <v>71</v>
      </c>
      <c r="C96" t="str">
        <f t="shared" si="2"/>
        <v>53 Luxe</v>
      </c>
    </row>
    <row r="97" spans="1:3" x14ac:dyDescent="0.3">
      <c r="A97">
        <v>54</v>
      </c>
      <c r="B97" t="s">
        <v>72</v>
      </c>
      <c r="C97" t="str">
        <f t="shared" si="2"/>
        <v>54 Puissance</v>
      </c>
    </row>
    <row r="98" spans="1:3" x14ac:dyDescent="0.3">
      <c r="A98">
        <v>55</v>
      </c>
      <c r="B98" t="s">
        <v>32</v>
      </c>
      <c r="C98" t="str">
        <f t="shared" si="2"/>
        <v>55 Mobilité</v>
      </c>
    </row>
    <row r="99" spans="1:3" x14ac:dyDescent="0.3">
      <c r="A99">
        <v>56</v>
      </c>
      <c r="B99" t="s">
        <v>73</v>
      </c>
      <c r="C99" t="str">
        <f t="shared" si="2"/>
        <v>56 Courage</v>
      </c>
    </row>
    <row r="100" spans="1:3" x14ac:dyDescent="0.3">
      <c r="A100">
        <v>57</v>
      </c>
      <c r="B100" t="s">
        <v>74</v>
      </c>
      <c r="C100" t="str">
        <f t="shared" si="2"/>
        <v>57 Durabilité</v>
      </c>
    </row>
    <row r="101" spans="1:3" x14ac:dyDescent="0.3">
      <c r="A101">
        <v>58</v>
      </c>
      <c r="B101" t="s">
        <v>75</v>
      </c>
      <c r="C101" t="str">
        <f t="shared" si="2"/>
        <v>58 Proximité</v>
      </c>
    </row>
    <row r="102" spans="1:3" x14ac:dyDescent="0.3">
      <c r="A102">
        <v>59</v>
      </c>
      <c r="B102" t="s">
        <v>76</v>
      </c>
      <c r="C102" t="str">
        <f t="shared" si="2"/>
        <v>59 Curiosité</v>
      </c>
    </row>
    <row r="103" spans="1:3" x14ac:dyDescent="0.3">
      <c r="A103">
        <v>60</v>
      </c>
      <c r="B103" t="s">
        <v>77</v>
      </c>
      <c r="C103" t="str">
        <f t="shared" si="2"/>
        <v>60 Ouverture</v>
      </c>
    </row>
    <row r="104" spans="1:3" x14ac:dyDescent="0.3">
      <c r="A104">
        <v>61</v>
      </c>
      <c r="B104" t="s">
        <v>78</v>
      </c>
      <c r="C104" t="str">
        <f t="shared" si="2"/>
        <v>61 Sens du devoir</v>
      </c>
    </row>
    <row r="105" spans="1:3" x14ac:dyDescent="0.3">
      <c r="A105">
        <v>62</v>
      </c>
      <c r="B105" t="s">
        <v>79</v>
      </c>
      <c r="C105" t="str">
        <f t="shared" si="2"/>
        <v>62 Ponctualité</v>
      </c>
    </row>
    <row r="106" spans="1:3" x14ac:dyDescent="0.3">
      <c r="A106">
        <v>63</v>
      </c>
      <c r="B106" t="s">
        <v>80</v>
      </c>
      <c r="C106" t="str">
        <f t="shared" si="2"/>
        <v>63 Qualité</v>
      </c>
    </row>
    <row r="107" spans="1:3" x14ac:dyDescent="0.3">
      <c r="A107">
        <v>64</v>
      </c>
      <c r="B107" t="s">
        <v>81</v>
      </c>
      <c r="C107" t="str">
        <f t="shared" si="2"/>
        <v>64 Quantité</v>
      </c>
    </row>
    <row r="108" spans="1:3" x14ac:dyDescent="0.3">
      <c r="A108">
        <v>65</v>
      </c>
      <c r="B108" t="s">
        <v>82</v>
      </c>
      <c r="C108" t="str">
        <f t="shared" ref="C108:C139" si="3">CONCATENATE(A108," ",B108)</f>
        <v>65 Richesse</v>
      </c>
    </row>
    <row r="109" spans="1:3" x14ac:dyDescent="0.3">
      <c r="A109">
        <v>66</v>
      </c>
      <c r="B109" t="s">
        <v>83</v>
      </c>
      <c r="C109" t="str">
        <f t="shared" si="3"/>
        <v>66 Fortune</v>
      </c>
    </row>
    <row r="110" spans="1:3" x14ac:dyDescent="0.3">
      <c r="A110">
        <v>67</v>
      </c>
      <c r="B110" t="s">
        <v>84</v>
      </c>
      <c r="C110" t="str">
        <f t="shared" si="3"/>
        <v>67 Religiosité</v>
      </c>
    </row>
    <row r="111" spans="1:3" x14ac:dyDescent="0.3">
      <c r="A111">
        <v>68</v>
      </c>
      <c r="B111" t="s">
        <v>21</v>
      </c>
      <c r="C111" t="str">
        <f t="shared" si="3"/>
        <v>68 Respect</v>
      </c>
    </row>
    <row r="112" spans="1:3" x14ac:dyDescent="0.3">
      <c r="A112">
        <v>69</v>
      </c>
      <c r="B112" t="s">
        <v>85</v>
      </c>
      <c r="C112" t="str">
        <f t="shared" si="3"/>
        <v>69 Egard</v>
      </c>
    </row>
    <row r="113" spans="1:3" x14ac:dyDescent="0.3">
      <c r="A113">
        <v>70</v>
      </c>
      <c r="B113" t="s">
        <v>86</v>
      </c>
      <c r="C113" t="str">
        <f t="shared" si="3"/>
        <v>70 Silence</v>
      </c>
    </row>
    <row r="114" spans="1:3" x14ac:dyDescent="0.3">
      <c r="A114">
        <v>71</v>
      </c>
      <c r="B114" t="s">
        <v>87</v>
      </c>
      <c r="C114" t="str">
        <f t="shared" si="3"/>
        <v>71 Beauté</v>
      </c>
    </row>
    <row r="115" spans="1:3" x14ac:dyDescent="0.3">
      <c r="A115">
        <v>72</v>
      </c>
      <c r="B115" t="s">
        <v>88</v>
      </c>
      <c r="C115" t="str">
        <f t="shared" si="3"/>
        <v>72 Autodétermination</v>
      </c>
    </row>
    <row r="116" spans="1:3" x14ac:dyDescent="0.3">
      <c r="A116">
        <v>73</v>
      </c>
      <c r="B116" t="s">
        <v>89</v>
      </c>
      <c r="C116" t="str">
        <f t="shared" si="3"/>
        <v>73 Assurance</v>
      </c>
    </row>
    <row r="117" spans="1:3" x14ac:dyDescent="0.3">
      <c r="A117">
        <v>74</v>
      </c>
      <c r="B117" t="s">
        <v>90</v>
      </c>
      <c r="C117" t="str">
        <f t="shared" si="3"/>
        <v>74 Epanouissement</v>
      </c>
    </row>
    <row r="118" spans="1:3" x14ac:dyDescent="0.3">
      <c r="A118">
        <v>75</v>
      </c>
      <c r="B118" t="s">
        <v>91</v>
      </c>
      <c r="C118" t="str">
        <f t="shared" si="3"/>
        <v>75 Sédentarité</v>
      </c>
    </row>
    <row r="119" spans="1:3" x14ac:dyDescent="0.3">
      <c r="A119">
        <v>76</v>
      </c>
      <c r="B119" t="s">
        <v>92</v>
      </c>
      <c r="C119" t="str">
        <f t="shared" si="3"/>
        <v>76 Sécurité</v>
      </c>
    </row>
    <row r="120" spans="1:3" x14ac:dyDescent="0.3">
      <c r="A120">
        <v>77</v>
      </c>
      <c r="B120" t="s">
        <v>93</v>
      </c>
      <c r="C120" t="str">
        <f t="shared" si="3"/>
        <v>77 Sens</v>
      </c>
    </row>
    <row r="121" spans="1:3" x14ac:dyDescent="0.3">
      <c r="A121">
        <v>78</v>
      </c>
      <c r="B121" t="s">
        <v>94</v>
      </c>
      <c r="C121" t="str">
        <f t="shared" si="3"/>
        <v>78 Tension</v>
      </c>
    </row>
    <row r="122" spans="1:3" x14ac:dyDescent="0.3">
      <c r="A122">
        <v>79</v>
      </c>
      <c r="B122" t="s">
        <v>95</v>
      </c>
      <c r="C122" t="str">
        <f t="shared" si="3"/>
        <v>79 Spiritualité</v>
      </c>
    </row>
    <row r="123" spans="1:3" x14ac:dyDescent="0.3">
      <c r="A123">
        <v>80</v>
      </c>
      <c r="B123" t="s">
        <v>96</v>
      </c>
      <c r="C123" t="str">
        <f t="shared" si="3"/>
        <v>80 Spontanéité</v>
      </c>
    </row>
    <row r="124" spans="1:3" x14ac:dyDescent="0.3">
      <c r="A124">
        <v>81</v>
      </c>
      <c r="B124" t="s">
        <v>97</v>
      </c>
      <c r="C124" t="str">
        <f t="shared" si="3"/>
        <v>81 Fierté</v>
      </c>
    </row>
    <row r="125" spans="1:3" x14ac:dyDescent="0.3">
      <c r="A125">
        <v>82</v>
      </c>
      <c r="B125" t="s">
        <v>98</v>
      </c>
      <c r="C125" t="str">
        <f t="shared" si="3"/>
        <v>82 Vaillance</v>
      </c>
    </row>
    <row r="126" spans="1:3" x14ac:dyDescent="0.3">
      <c r="A126">
        <v>83</v>
      </c>
      <c r="B126" t="s">
        <v>99</v>
      </c>
      <c r="C126" t="str">
        <f t="shared" si="3"/>
        <v>83 Tradition</v>
      </c>
    </row>
    <row r="127" spans="1:3" x14ac:dyDescent="0.3">
      <c r="A127">
        <v>84</v>
      </c>
      <c r="B127" t="s">
        <v>100</v>
      </c>
      <c r="C127" t="str">
        <f t="shared" si="3"/>
        <v>84 Indépendance</v>
      </c>
    </row>
    <row r="128" spans="1:3" x14ac:dyDescent="0.3">
      <c r="A128">
        <v>85</v>
      </c>
      <c r="B128" t="s">
        <v>101</v>
      </c>
      <c r="C128" t="str">
        <f t="shared" si="3"/>
        <v>85 Engagement</v>
      </c>
    </row>
    <row r="129" spans="1:3" x14ac:dyDescent="0.3">
      <c r="A129">
        <v>86</v>
      </c>
      <c r="B129" t="s">
        <v>102</v>
      </c>
      <c r="C129" t="str">
        <f t="shared" si="3"/>
        <v>86 Solidarité</v>
      </c>
    </row>
    <row r="130" spans="1:3" x14ac:dyDescent="0.3">
      <c r="A130">
        <v>87</v>
      </c>
      <c r="B130" t="s">
        <v>103</v>
      </c>
      <c r="C130" t="str">
        <f t="shared" si="3"/>
        <v>87 Disponibilité</v>
      </c>
    </row>
    <row r="131" spans="1:3" x14ac:dyDescent="0.3">
      <c r="A131">
        <v>88</v>
      </c>
      <c r="B131" t="s">
        <v>104</v>
      </c>
      <c r="C131" t="str">
        <f t="shared" si="3"/>
        <v>88 Plaisir</v>
      </c>
    </row>
    <row r="132" spans="1:3" x14ac:dyDescent="0.3">
      <c r="A132">
        <v>89</v>
      </c>
      <c r="B132" t="s">
        <v>105</v>
      </c>
      <c r="C132" t="str">
        <f t="shared" si="3"/>
        <v>89 Compréhension</v>
      </c>
    </row>
    <row r="133" spans="1:3" x14ac:dyDescent="0.3">
      <c r="A133">
        <v>90</v>
      </c>
      <c r="B133" t="s">
        <v>106</v>
      </c>
      <c r="C133" t="str">
        <f t="shared" si="3"/>
        <v>90 Confiance</v>
      </c>
    </row>
    <row r="134" spans="1:3" x14ac:dyDescent="0.3">
      <c r="A134">
        <v>91</v>
      </c>
      <c r="B134" t="s">
        <v>26</v>
      </c>
      <c r="C134" t="str">
        <f t="shared" si="3"/>
        <v>91 Prudence</v>
      </c>
    </row>
    <row r="135" spans="1:3" x14ac:dyDescent="0.3">
      <c r="A135">
        <v>92</v>
      </c>
      <c r="B135" t="s">
        <v>77</v>
      </c>
      <c r="C135" t="str">
        <f t="shared" si="3"/>
        <v>92 Ouverture</v>
      </c>
    </row>
    <row r="136" spans="1:3" x14ac:dyDescent="0.3">
      <c r="A136">
        <v>93</v>
      </c>
      <c r="B136" t="s">
        <v>107</v>
      </c>
      <c r="C136" t="str">
        <f t="shared" si="3"/>
        <v>93 Sens des valeurs</v>
      </c>
    </row>
    <row r="137" spans="1:3" x14ac:dyDescent="0.3">
      <c r="A137">
        <v>94</v>
      </c>
      <c r="B137" t="s">
        <v>108</v>
      </c>
      <c r="C137" t="str">
        <f t="shared" si="3"/>
        <v>94 Chercheur</v>
      </c>
    </row>
    <row r="138" spans="1:3" x14ac:dyDescent="0.3">
      <c r="A138">
        <v>95</v>
      </c>
      <c r="B138" t="s">
        <v>109</v>
      </c>
      <c r="C138" t="str">
        <f t="shared" si="3"/>
        <v>95 Savoir</v>
      </c>
    </row>
    <row r="139" spans="1:3" x14ac:dyDescent="0.3">
      <c r="A139">
        <v>96</v>
      </c>
      <c r="B139" t="s">
        <v>110</v>
      </c>
      <c r="C139" t="str">
        <f t="shared" si="3"/>
        <v>96 Santé</v>
      </c>
    </row>
    <row r="140" spans="1:3" x14ac:dyDescent="0.3">
      <c r="A140">
        <v>97</v>
      </c>
      <c r="B140" t="s">
        <v>111</v>
      </c>
      <c r="C140" t="str">
        <f t="shared" ref="C140:C143" si="4">CONCATENATE(A140," ",B140)</f>
        <v>97 Prospérité</v>
      </c>
    </row>
    <row r="141" spans="1:3" x14ac:dyDescent="0.3">
      <c r="A141">
        <v>98</v>
      </c>
      <c r="B141" t="s">
        <v>112</v>
      </c>
      <c r="C141" t="str">
        <f t="shared" si="4"/>
        <v>98 Collaboration</v>
      </c>
    </row>
    <row r="142" spans="1:3" x14ac:dyDescent="0.3">
      <c r="A142">
        <v>99</v>
      </c>
      <c r="B142" t="s">
        <v>113</v>
      </c>
      <c r="C142" t="str">
        <f t="shared" si="4"/>
        <v>99 Fiabilité</v>
      </c>
    </row>
    <row r="143" spans="1:3" x14ac:dyDescent="0.3">
      <c r="A143">
        <v>100</v>
      </c>
      <c r="B143" t="s">
        <v>114</v>
      </c>
      <c r="C143" t="str">
        <f t="shared" si="4"/>
        <v>100 Affection</v>
      </c>
    </row>
    <row r="145" spans="1:1" ht="18" x14ac:dyDescent="0.35">
      <c r="A145" s="4" t="s">
        <v>229</v>
      </c>
    </row>
    <row r="146" spans="1:1" x14ac:dyDescent="0.3">
      <c r="A146">
        <v>2028</v>
      </c>
    </row>
    <row r="147" spans="1:1" x14ac:dyDescent="0.3">
      <c r="A147">
        <f>A146+1</f>
        <v>2029</v>
      </c>
    </row>
    <row r="148" spans="1:1" x14ac:dyDescent="0.3">
      <c r="A148">
        <f t="shared" ref="A148:A161" si="5">A147+1</f>
        <v>2030</v>
      </c>
    </row>
    <row r="149" spans="1:1" x14ac:dyDescent="0.3">
      <c r="A149">
        <f t="shared" si="5"/>
        <v>2031</v>
      </c>
    </row>
    <row r="150" spans="1:1" x14ac:dyDescent="0.3">
      <c r="A150">
        <f t="shared" si="5"/>
        <v>2032</v>
      </c>
    </row>
    <row r="151" spans="1:1" x14ac:dyDescent="0.3">
      <c r="A151">
        <f t="shared" si="5"/>
        <v>2033</v>
      </c>
    </row>
    <row r="152" spans="1:1" x14ac:dyDescent="0.3">
      <c r="A152">
        <f t="shared" si="5"/>
        <v>2034</v>
      </c>
    </row>
    <row r="153" spans="1:1" x14ac:dyDescent="0.3">
      <c r="A153">
        <f t="shared" si="5"/>
        <v>2035</v>
      </c>
    </row>
    <row r="154" spans="1:1" x14ac:dyDescent="0.3">
      <c r="A154">
        <f t="shared" si="5"/>
        <v>2036</v>
      </c>
    </row>
    <row r="155" spans="1:1" x14ac:dyDescent="0.3">
      <c r="A155">
        <f t="shared" si="5"/>
        <v>2037</v>
      </c>
    </row>
    <row r="156" spans="1:1" x14ac:dyDescent="0.3">
      <c r="A156">
        <f t="shared" si="5"/>
        <v>2038</v>
      </c>
    </row>
    <row r="157" spans="1:1" x14ac:dyDescent="0.3">
      <c r="A157">
        <f t="shared" si="5"/>
        <v>2039</v>
      </c>
    </row>
    <row r="158" spans="1:1" x14ac:dyDescent="0.3">
      <c r="A158">
        <f t="shared" si="5"/>
        <v>2040</v>
      </c>
    </row>
    <row r="159" spans="1:1" x14ac:dyDescent="0.3">
      <c r="A159">
        <f t="shared" si="5"/>
        <v>2041</v>
      </c>
    </row>
    <row r="160" spans="1:1" x14ac:dyDescent="0.3">
      <c r="A160">
        <f t="shared" si="5"/>
        <v>2042</v>
      </c>
    </row>
    <row r="161" spans="1:1" x14ac:dyDescent="0.3">
      <c r="A161">
        <f t="shared" si="5"/>
        <v>2043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h_x00e9_matique xmlns="8394a41b-3f0a-4b2b-bcf5-d4601073836f" xsi:nil="true"/>
    <_Flow_SignoffStatus xmlns="8394a41b-3f0a-4b2b-bcf5-d4601073836f" xsi:nil="true"/>
    <SharedWithUsers xmlns="1eb871fe-9463-4134-b0e8-ce628b4b5495">
      <UserInfo>
        <DisplayName>Berret Fabrice</DisplayName>
        <AccountId>21</AccountId>
        <AccountType/>
      </UserInfo>
      <UserInfo>
        <DisplayName>Linder Cédric</DisplayName>
        <AccountId>19</AccountId>
        <AccountType/>
      </UserInfo>
    </SharedWithUsers>
    <lcf76f155ced4ddcb4097134ff3c332f xmlns="8394a41b-3f0a-4b2b-bcf5-d4601073836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928EE5CB940A478E8519B488F20D45" ma:contentTypeVersion="25" ma:contentTypeDescription="Crée un document." ma:contentTypeScope="" ma:versionID="5c880014d1a43a0ba75d7e72f770635c">
  <xsd:schema xmlns:xsd="http://www.w3.org/2001/XMLSchema" xmlns:xs="http://www.w3.org/2001/XMLSchema" xmlns:p="http://schemas.microsoft.com/office/2006/metadata/properties" xmlns:ns1="http://schemas.microsoft.com/sharepoint/v3" xmlns:ns2="8394a41b-3f0a-4b2b-bcf5-d4601073836f" xmlns:ns3="1eb871fe-9463-4134-b0e8-ce628b4b5495" targetNamespace="http://schemas.microsoft.com/office/2006/metadata/properties" ma:root="true" ma:fieldsID="f2c5f12eec02fd710a7f496c11d4eb49" ns1:_="" ns2:_="" ns3:_="">
    <xsd:import namespace="http://schemas.microsoft.com/sharepoint/v3"/>
    <xsd:import namespace="8394a41b-3f0a-4b2b-bcf5-d4601073836f"/>
    <xsd:import namespace="1eb871fe-9463-4134-b0e8-ce628b4b5495"/>
    <xsd:element name="properties">
      <xsd:complexType>
        <xsd:sequence>
          <xsd:element name="documentManagement">
            <xsd:complexType>
              <xsd:all>
                <xsd:element ref="ns2:_Flow_SignoffStatus" minOccurs="0"/>
                <xsd:element ref="ns2:Th_x00e9_matique"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ma:readOnly="false">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94a41b-3f0a-4b2b-bcf5-d4601073836f" elementFormDefault="qualified">
    <xsd:import namespace="http://schemas.microsoft.com/office/2006/documentManagement/types"/>
    <xsd:import namespace="http://schemas.microsoft.com/office/infopath/2007/PartnerControls"/>
    <xsd:element name="_Flow_SignoffStatus" ma:index="2" nillable="true" ma:displayName="État de validation" ma:internalName="_x00c9_tat_x0020_de_x0020_validation" ma:readOnly="false">
      <xsd:simpleType>
        <xsd:restriction base="dms:Text"/>
      </xsd:simpleType>
    </xsd:element>
    <xsd:element name="Th_x00e9_matique" ma:index="3" nillable="true" ma:displayName="Thématique" ma:format="Dropdown" ma:internalName="Th_x00e9_matique">
      <xsd:complexType>
        <xsd:complexContent>
          <xsd:extension base="dms:MultiChoice">
            <xsd:sequence>
              <xsd:element name="Value" maxOccurs="unbounded" minOccurs="0" nillable="true">
                <xsd:simpleType>
                  <xsd:restriction base="dms:Choice">
                    <xsd:enumeration value="Législation générale"/>
                    <xsd:enumeration value="Agriculture en général"/>
                    <xsd:enumeration value="Paiements directs &amp; autres contributions"/>
                    <xsd:enumeration value="Propriété foncière rurale &amp; bail à ferme"/>
                    <xsd:enumeration value="Améliorations structurelles"/>
                    <xsd:enumeration value="Fiscalité"/>
                    <xsd:enumeration value="Aménagement du territoire"/>
                    <xsd:enumeration value="Protection des animaux"/>
                    <xsd:enumeration value="Protection des eaux"/>
                    <xsd:enumeration value="Contrat type de travail &amp; prévoyance"/>
                  </xsd:restriction>
                </xsd:simpleType>
              </xsd:element>
            </xsd:sequence>
          </xsd:extension>
        </xsd:complexContent>
      </xsd:complex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hidden="true" ma:internalName="MediaServiceKeyPoints"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lcf76f155ced4ddcb4097134ff3c332f" ma:index="28" nillable="true" ma:taxonomy="true" ma:internalName="lcf76f155ced4ddcb4097134ff3c332f" ma:taxonomyFieldName="MediaServiceImageTags" ma:displayName="Balises d’images" ma:readOnly="false" ma:fieldId="{5cf76f15-5ced-4ddc-b409-7134ff3c332f}" ma:taxonomyMulti="true" ma:sspId="6ee0a7d4-03bd-457a-9d9a-0899bbec80de" ma:termSetId="09814cd3-568e-fe90-9814-8d621ff8fb84" ma:anchorId="fba54fb3-c3e1-fe81-a776-ca4b69148c4d" ma:open="true" ma:isKeyword="false">
      <xsd:complexType>
        <xsd:sequence>
          <xsd:element ref="pc:Terms" minOccurs="0" maxOccurs="1"/>
        </xsd:sequence>
      </xsd:complex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b871fe-9463-4134-b0e8-ce628b4b5495" elementFormDefault="qualified">
    <xsd:import namespace="http://schemas.microsoft.com/office/2006/documentManagement/types"/>
    <xsd:import namespace="http://schemas.microsoft.com/office/infopath/2007/PartnerControls"/>
    <xsd:element name="SharedWithUsers" ma:index="9" nillable="true" ma:displayName="Partagé avec"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Partagé avec dé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41835F-876C-4DAA-B48A-12AEC5199778}">
  <ds:schemaRefs>
    <ds:schemaRef ds:uri="http://www.w3.org/XML/1998/namespace"/>
    <ds:schemaRef ds:uri="http://purl.org/dc/elements/1.1/"/>
    <ds:schemaRef ds:uri="http://purl.org/dc/dcmitype/"/>
    <ds:schemaRef ds:uri="http://schemas.microsoft.com/sharepoint/v3"/>
    <ds:schemaRef ds:uri="http://schemas.microsoft.com/office/infopath/2007/PartnerControls"/>
    <ds:schemaRef ds:uri="http://schemas.microsoft.com/office/2006/documentManagement/types"/>
    <ds:schemaRef ds:uri="http://schemas.microsoft.com/office/2006/metadata/properties"/>
    <ds:schemaRef ds:uri="8394a41b-3f0a-4b2b-bcf5-d4601073836f"/>
    <ds:schemaRef ds:uri="http://schemas.openxmlformats.org/package/2006/metadata/core-properties"/>
    <ds:schemaRef ds:uri="1eb871fe-9463-4134-b0e8-ce628b4b5495"/>
    <ds:schemaRef ds:uri="http://purl.org/dc/terms/"/>
  </ds:schemaRefs>
</ds:datastoreItem>
</file>

<file path=customXml/itemProps2.xml><?xml version="1.0" encoding="utf-8"?>
<ds:datastoreItem xmlns:ds="http://schemas.openxmlformats.org/officeDocument/2006/customXml" ds:itemID="{01F081B8-C640-4B28-939C-10430E34C5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394a41b-3f0a-4b2b-bcf5-d4601073836f"/>
    <ds:schemaRef ds:uri="1eb871fe-9463-4134-b0e8-ce628b4b54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BFDB86-E901-49CF-8AB0-498E451053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1b Situation - exploitant-e A</vt:lpstr>
      <vt:lpstr>1b Situation - exploitant-e B</vt:lpstr>
      <vt:lpstr>1b Situation - exploitant-e C</vt:lpstr>
      <vt:lpstr>1b Situation - exploitant-e D</vt:lpstr>
      <vt:lpstr>1b Situation - Synthèse</vt:lpstr>
      <vt:lpstr>Listes et données</vt:lpstr>
      <vt:lpstr>Liste_années_vision</vt:lpstr>
      <vt:lpstr>Liste_branches_production</vt:lpstr>
      <vt:lpstr>Liste_valeurs</vt:lpstr>
      <vt:lpstr>'1b Situation - exploitant-e A'!Zone_d_impression</vt:lpstr>
      <vt:lpstr>'1b Situation - exploitant-e B'!Zone_d_impression</vt:lpstr>
      <vt:lpstr>'1b Situation - exploitant-e C'!Zone_d_impression</vt:lpstr>
      <vt:lpstr>'1b Situation - exploitant-e D'!Zone_d_impression</vt:lpstr>
      <vt:lpstr>'1b Situation - Synthèse'!Zone_d_impression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Baume Claude-Alain</dc:creator>
  <cp:keywords/>
  <dc:description/>
  <cp:lastModifiedBy>Baume Claude-Alain</cp:lastModifiedBy>
  <cp:revision/>
  <cp:lastPrinted>2026-02-09T06:46:47Z</cp:lastPrinted>
  <dcterms:created xsi:type="dcterms:W3CDTF">2019-06-26T14:41:20Z</dcterms:created>
  <dcterms:modified xsi:type="dcterms:W3CDTF">2026-03-18T15:08:09Z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0x010100F0928EE5CB940A478E8519B488F20D45</vt:lpwstr>
  </property>
  <property fmtid="{D5CDD505-2E9C-101B-9397-08002B2CF9AE}" pid="3" name="MediaServiceImageTags">
    <vt:lpwstr/>
  </property>
</Properties>
</file>