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rij.sharepoint.com/sites/DptConseils/Documents partages/2400 Station phyto/3-bulletin phytosanitaire/2026/BP11/"/>
    </mc:Choice>
  </mc:AlternateContent>
  <xr:revisionPtr revIDLastSave="21" documentId="8_{947F2946-5D07-42EF-BFC6-2B22101E6408}" xr6:coauthVersionLast="47" xr6:coauthVersionMax="47" xr10:uidLastSave="{4F7D2AD2-7012-4964-8B09-84850777A626}"/>
  <bookViews>
    <workbookView xWindow="-120" yWindow="-120" windowWidth="29040" windowHeight="15720" xr2:uid="{B8CFD982-4D7E-4CFA-8D82-32927C0B131B}"/>
  </bookViews>
  <sheets>
    <sheet name="Calcul_Bettrave_A" sheetId="1" r:id="rId1"/>
    <sheet name="Coût_logistique" sheetId="3" r:id="rId2"/>
    <sheet name="Données" sheetId="2" r:id="rId3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7" i="1" l="1"/>
  <c r="C21" i="1" s="1"/>
  <c r="F24" i="1" l="1"/>
  <c r="F25" i="1"/>
  <c r="F23" i="1"/>
  <c r="C11" i="1"/>
  <c r="C13" i="1" l="1"/>
  <c r="C6" i="1"/>
  <c r="C8" i="1" s="1"/>
  <c r="C9" i="1" s="1"/>
  <c r="C16" i="1" l="1"/>
  <c r="C22" i="1" s="1"/>
  <c r="C15" i="1"/>
  <c r="C27" i="1" s="1"/>
  <c r="C23" i="1"/>
  <c r="C25" i="1"/>
  <c r="C24" i="1"/>
  <c r="C26" i="1" l="1"/>
  <c r="C28" i="1" s="1"/>
</calcChain>
</file>

<file path=xl/sharedStrings.xml><?xml version="1.0" encoding="utf-8"?>
<sst xmlns="http://schemas.openxmlformats.org/spreadsheetml/2006/main" count="59" uniqueCount="50">
  <si>
    <t>Extenso</t>
  </si>
  <si>
    <t>Ja</t>
  </si>
  <si>
    <t>Ernte</t>
  </si>
  <si>
    <t>Fremdbesatz</t>
  </si>
  <si>
    <t>A</t>
  </si>
  <si>
    <t>Beiträge Kosten</t>
  </si>
  <si>
    <t>Zucker %</t>
  </si>
  <si>
    <t>EKB</t>
  </si>
  <si>
    <t>ÖKO</t>
  </si>
  <si>
    <t>Herbizid</t>
  </si>
  <si>
    <t xml:space="preserve"> Logistik</t>
  </si>
  <si>
    <t>Rübengrundpreis</t>
  </si>
  <si>
    <t>Bio</t>
  </si>
  <si>
    <t>Plantes / hectare</t>
  </si>
  <si>
    <t>Automatique</t>
  </si>
  <si>
    <t>Explication des cellules Excel</t>
  </si>
  <si>
    <t>Densité actuelle selon comptage</t>
  </si>
  <si>
    <t>Rendement /t/ha</t>
  </si>
  <si>
    <t>Ø Poid de moyen des betteraves / kg</t>
  </si>
  <si>
    <t>Produits des betteraves</t>
  </si>
  <si>
    <t>Prime de culture</t>
  </si>
  <si>
    <t>Prime écologique</t>
  </si>
  <si>
    <t>Sans herbicide</t>
  </si>
  <si>
    <t>Total des primes</t>
  </si>
  <si>
    <t>Autres ? (à ajouter selon exploitation)</t>
  </si>
  <si>
    <t>Frais d'arrachage</t>
  </si>
  <si>
    <t>Charges de culture : Mode Intensif</t>
  </si>
  <si>
    <t>Charges de culture : Mode Extenso Smart</t>
  </si>
  <si>
    <t>Charges de culture : Mode Smart Intensif</t>
  </si>
  <si>
    <t xml:space="preserve">Charges de culture : Mode Extenso </t>
  </si>
  <si>
    <t>(selon exploitation)</t>
  </si>
  <si>
    <t>Total des produits</t>
  </si>
  <si>
    <t>A remplire / choisir</t>
  </si>
  <si>
    <t>Coûts de logistique vers sucrerie</t>
  </si>
  <si>
    <t>Total des coûts récolte / ha</t>
  </si>
  <si>
    <t>Marge brute si arrachée</t>
  </si>
  <si>
    <t>Marge Brute</t>
  </si>
  <si>
    <t>Marge brute si pas arachée</t>
  </si>
  <si>
    <t>Difference entre les 2 variantes</t>
  </si>
  <si>
    <t>Nb de betteraves /10 mètre</t>
  </si>
  <si>
    <t>Partie produits (revenus), à adapter si nécéssaire</t>
  </si>
  <si>
    <t>Partie Charges (coûts), à adapter si nécéssaire</t>
  </si>
  <si>
    <t>Extractibilité, estimé ou attendu (%)</t>
  </si>
  <si>
    <t>Taux de sucre, estimé ou attendu (%)</t>
  </si>
  <si>
    <t>Autres / Charge, estimé ou attendu (%)</t>
  </si>
  <si>
    <t>Partie comptage, prenez plusieures fois 10 mètres si parcelle hétérogène</t>
  </si>
  <si>
    <t>Partie résultats, n'hésitez pas à me faire part de vos retour ou vision de calcul</t>
  </si>
  <si>
    <t>Si positif = Côuts pour le producteur (mettre en persepective les coûts de destructions)</t>
  </si>
  <si>
    <t>Si négatif = revenu</t>
  </si>
  <si>
    <t>Veuillez remplir les cases violettes.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</si>
</sst>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CHF&quot;\ * #,##0.00_ ;_ &quot;CHF&quot;\ * \-#,##0.00_ ;_ &quot;CHF&quot;\ * &quot;-&quot;??_ ;_ @_ "/>
    <numFmt numFmtId="165" formatCode="_ * #,##0.00_ ;_ * \-#,##0.00_ ;_ * &quot;-&quot;??_ ;_ @_ "/>
    <numFmt numFmtId="166" formatCode="0.0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4" fontId="0" fillId="0" borderId="0" xfId="1" applyFont="1"/>
    <xf numFmtId="0" fontId="2" fillId="0" borderId="1" xfId="0" applyFont="1" applyBorder="1"/>
    <xf numFmtId="0" fontId="3" fillId="0" borderId="0" xfId="0" applyFont="1"/>
    <xf numFmtId="165" fontId="0" fillId="0" borderId="0" xfId="2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2" fontId="0" fillId="0" borderId="0" xfId="2" applyNumberFormat="1" applyFont="1"/>
    <xf numFmtId="2" fontId="0" fillId="0" borderId="0" xfId="1" applyNumberFormat="1" applyFont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/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1" xfId="1" applyFont="1" applyFill="1" applyBorder="1" applyAlignment="1">
      <alignment horizontal="center" vertical="center"/>
    </xf>
    <xf numFmtId="164" fontId="0" fillId="2" borderId="0" xfId="1" applyFont="1" applyFill="1" applyBorder="1" applyAlignment="1">
      <alignment horizontal="center" vertical="center"/>
    </xf>
    <xf numFmtId="164" fontId="2" fillId="2" borderId="0" xfId="1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/>
    <xf numFmtId="164" fontId="3" fillId="2" borderId="1" xfId="0" applyNumberFormat="1" applyFont="1" applyFill="1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164" fontId="0" fillId="3" borderId="0" xfId="1" applyFont="1" applyFill="1" applyBorder="1" applyAlignment="1" applyProtection="1">
      <alignment horizontal="center" vertical="center"/>
      <protection locked="0"/>
    </xf>
    <xf numFmtId="164" fontId="0" fillId="3" borderId="0" xfId="0" applyNumberFormat="1" applyFill="1" applyAlignment="1" applyProtection="1">
      <alignment horizontal="center" vertical="center"/>
      <protection locked="0"/>
    </xf>
    <xf numFmtId="166" fontId="0" fillId="3" borderId="0" xfId="0" applyNumberFormat="1" applyFill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Milliers" xfId="2" builtinId="3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3DE3B-CF58-4A5D-9093-DE2A00FA7431}">
  <dimension ref="A1:I31"/>
  <sheetViews>
    <sheetView tabSelected="1" zoomScale="109" workbookViewId="0">
      <selection activeCell="C30" sqref="C30"/>
    </sheetView>
  </sheetViews>
  <sheetFormatPr baseColWidth="10" defaultColWidth="11" defaultRowHeight="14.25" x14ac:dyDescent="0.2"/>
  <cols>
    <col min="1" max="1" width="37.125" bestFit="1" customWidth="1"/>
    <col min="2" max="2" width="16" style="16" customWidth="1"/>
    <col min="3" max="3" width="16.75" style="16" customWidth="1"/>
    <col min="4" max="4" width="24.75" customWidth="1"/>
    <col min="5" max="5" width="16.875" customWidth="1"/>
    <col min="6" max="6" width="0" hidden="1" customWidth="1"/>
  </cols>
  <sheetData>
    <row r="1" spans="1:9" x14ac:dyDescent="0.2">
      <c r="A1" t="s">
        <v>49</v>
      </c>
    </row>
    <row r="3" spans="1:9" x14ac:dyDescent="0.2">
      <c r="A3" t="s">
        <v>15</v>
      </c>
      <c r="B3" s="14" t="s">
        <v>32</v>
      </c>
      <c r="C3" s="15" t="s">
        <v>14</v>
      </c>
    </row>
    <row r="5" spans="1:9" x14ac:dyDescent="0.2">
      <c r="A5" s="11" t="s">
        <v>39</v>
      </c>
      <c r="B5" s="28">
        <v>44</v>
      </c>
      <c r="C5" s="17"/>
      <c r="D5" s="33" t="s">
        <v>45</v>
      </c>
    </row>
    <row r="6" spans="1:9" x14ac:dyDescent="0.2">
      <c r="A6" s="12" t="s">
        <v>16</v>
      </c>
      <c r="B6" t="s">
        <v>13</v>
      </c>
      <c r="C6" s="15">
        <f>B5*2*1000</f>
        <v>88000</v>
      </c>
      <c r="D6" s="34"/>
    </row>
    <row r="7" spans="1:9" x14ac:dyDescent="0.2">
      <c r="A7" s="12" t="s">
        <v>18</v>
      </c>
      <c r="B7" s="29">
        <v>0.42</v>
      </c>
      <c r="D7" s="34"/>
    </row>
    <row r="8" spans="1:9" x14ac:dyDescent="0.2">
      <c r="A8" s="12" t="s">
        <v>17</v>
      </c>
      <c r="C8" s="15">
        <f>C6*B7/1000</f>
        <v>36.96</v>
      </c>
      <c r="D8" s="35"/>
    </row>
    <row r="9" spans="1:9" ht="15" x14ac:dyDescent="0.25">
      <c r="A9" s="3" t="s">
        <v>19</v>
      </c>
      <c r="B9" s="18"/>
      <c r="C9" s="20">
        <f>C8*50</f>
        <v>1848</v>
      </c>
      <c r="D9" s="33" t="s">
        <v>40</v>
      </c>
      <c r="F9" t="s">
        <v>4</v>
      </c>
    </row>
    <row r="10" spans="1:9" x14ac:dyDescent="0.2">
      <c r="A10" t="s">
        <v>20</v>
      </c>
      <c r="C10" s="21">
        <v>2100</v>
      </c>
      <c r="D10" s="34"/>
      <c r="F10" t="s">
        <v>12</v>
      </c>
    </row>
    <row r="11" spans="1:9" x14ac:dyDescent="0.2">
      <c r="A11" t="s">
        <v>0</v>
      </c>
      <c r="B11" s="29" t="s">
        <v>1</v>
      </c>
      <c r="C11" s="21">
        <f>IF(B11="Ja",800,0)</f>
        <v>800</v>
      </c>
      <c r="D11" s="34"/>
    </row>
    <row r="12" spans="1:9" x14ac:dyDescent="0.2">
      <c r="A12" t="s">
        <v>21</v>
      </c>
      <c r="C12" s="30">
        <v>200</v>
      </c>
      <c r="D12" s="34"/>
    </row>
    <row r="13" spans="1:9" x14ac:dyDescent="0.2">
      <c r="A13" t="s">
        <v>22</v>
      </c>
      <c r="B13" s="29" t="s">
        <v>1</v>
      </c>
      <c r="C13" s="21">
        <f>IF(B13="Ja",250,0)</f>
        <v>250</v>
      </c>
      <c r="D13" s="34"/>
      <c r="E13" s="4"/>
      <c r="F13" s="4"/>
      <c r="G13" s="4"/>
      <c r="H13" s="4"/>
      <c r="I13" s="4"/>
    </row>
    <row r="14" spans="1:9" x14ac:dyDescent="0.2">
      <c r="A14" t="s">
        <v>24</v>
      </c>
      <c r="C14" s="30">
        <v>0</v>
      </c>
      <c r="D14" s="34"/>
      <c r="E14" s="4"/>
      <c r="F14" s="4"/>
      <c r="G14" s="4"/>
      <c r="H14" s="4"/>
      <c r="I14" s="4"/>
    </row>
    <row r="15" spans="1:9" ht="15" x14ac:dyDescent="0.25">
      <c r="A15" s="1" t="s">
        <v>23</v>
      </c>
      <c r="C15" s="21">
        <f>SUM(C10:C13)</f>
        <v>3350</v>
      </c>
      <c r="D15" s="34"/>
      <c r="E15" s="4"/>
      <c r="F15" s="4"/>
      <c r="G15" s="4"/>
      <c r="H15" s="4"/>
      <c r="I15" s="4"/>
    </row>
    <row r="16" spans="1:9" ht="15" x14ac:dyDescent="0.25">
      <c r="A16" s="1" t="s">
        <v>31</v>
      </c>
      <c r="B16" s="19"/>
      <c r="C16" s="22">
        <f>C9+C10+C11+C12+C13</f>
        <v>5198</v>
      </c>
      <c r="D16" s="35"/>
      <c r="E16" s="4"/>
      <c r="F16" s="4"/>
      <c r="G16" s="4"/>
      <c r="H16" s="4"/>
      <c r="I16" s="4"/>
    </row>
    <row r="17" spans="1:9" ht="15" x14ac:dyDescent="0.25">
      <c r="A17" s="13" t="s">
        <v>27</v>
      </c>
      <c r="B17" s="17" t="s">
        <v>30</v>
      </c>
      <c r="C17" s="20">
        <f>_xlfn.XLOOKUP(A17,Données!A10:A13,Données!B10:B13)</f>
        <v>1193</v>
      </c>
      <c r="D17" s="36" t="s">
        <v>41</v>
      </c>
      <c r="E17" s="4"/>
      <c r="F17" s="4"/>
      <c r="G17" s="4"/>
      <c r="H17" s="4"/>
      <c r="I17" s="4"/>
    </row>
    <row r="18" spans="1:9" s="1" customFormat="1" ht="15" x14ac:dyDescent="0.25">
      <c r="A18" t="s">
        <v>25</v>
      </c>
      <c r="B18" s="16" t="s">
        <v>30</v>
      </c>
      <c r="C18" s="30">
        <v>600</v>
      </c>
      <c r="D18" s="37"/>
      <c r="E18" s="6"/>
      <c r="F18" s="6"/>
      <c r="G18" s="6"/>
      <c r="H18" s="6"/>
      <c r="I18" s="6"/>
    </row>
    <row r="19" spans="1:9" x14ac:dyDescent="0.2">
      <c r="A19" t="s">
        <v>33</v>
      </c>
      <c r="B19" s="16" t="s">
        <v>30</v>
      </c>
      <c r="C19" s="31">
        <v>84</v>
      </c>
      <c r="D19" s="37"/>
      <c r="E19" s="4"/>
      <c r="F19" s="4"/>
      <c r="G19" s="4"/>
      <c r="H19" s="4"/>
      <c r="I19" s="4"/>
    </row>
    <row r="20" spans="1:9" x14ac:dyDescent="0.2">
      <c r="A20" t="s">
        <v>24</v>
      </c>
      <c r="B20" s="16" t="s">
        <v>30</v>
      </c>
      <c r="C20" s="30"/>
      <c r="D20" s="37"/>
      <c r="E20" s="4"/>
      <c r="F20" s="4"/>
      <c r="G20" s="4"/>
      <c r="H20" s="4"/>
      <c r="I20" s="4"/>
    </row>
    <row r="21" spans="1:9" ht="15" x14ac:dyDescent="0.25">
      <c r="A21" s="1" t="s">
        <v>34</v>
      </c>
      <c r="B21" s="19"/>
      <c r="C21" s="24">
        <f>C18+C19+C17</f>
        <v>1877</v>
      </c>
      <c r="D21" s="38"/>
      <c r="E21" s="4"/>
      <c r="F21" s="4"/>
      <c r="G21" s="4"/>
      <c r="H21" s="4"/>
      <c r="I21" s="4"/>
    </row>
    <row r="22" spans="1:9" s="1" customFormat="1" ht="15" x14ac:dyDescent="0.25">
      <c r="A22" s="3" t="s">
        <v>36</v>
      </c>
      <c r="B22" s="18"/>
      <c r="C22" s="25">
        <f>C16-C21</f>
        <v>3321</v>
      </c>
      <c r="D22" s="36" t="s">
        <v>46</v>
      </c>
      <c r="E22" s="6"/>
      <c r="F22" s="6"/>
      <c r="G22" s="6"/>
      <c r="H22" s="6"/>
      <c r="I22" s="6"/>
    </row>
    <row r="23" spans="1:9" x14ac:dyDescent="0.2">
      <c r="A23" t="s">
        <v>43</v>
      </c>
      <c r="B23" s="29">
        <v>11</v>
      </c>
      <c r="C23" s="23">
        <f>C8*F23</f>
        <v>-517.44000000000005</v>
      </c>
      <c r="D23" s="37"/>
      <c r="F23" s="4">
        <f>_xlfn.XLOOKUP(B23,Données!D:D,Données!E:E)</f>
        <v>-14</v>
      </c>
      <c r="G23" s="4"/>
      <c r="H23" s="4"/>
      <c r="I23" s="4"/>
    </row>
    <row r="24" spans="1:9" x14ac:dyDescent="0.2">
      <c r="A24" t="s">
        <v>42</v>
      </c>
      <c r="B24" s="32">
        <v>73</v>
      </c>
      <c r="C24" s="23">
        <f>C8*F24</f>
        <v>-462</v>
      </c>
      <c r="D24" s="37"/>
      <c r="E24" s="4"/>
      <c r="F24" s="4">
        <f>_xlfn.XLOOKUP(B24,Données!F:F,Données!G:G)</f>
        <v>-12.5</v>
      </c>
      <c r="G24" s="4"/>
      <c r="H24" s="4"/>
      <c r="I24" s="4"/>
    </row>
    <row r="25" spans="1:9" x14ac:dyDescent="0.2">
      <c r="A25" t="s">
        <v>44</v>
      </c>
      <c r="B25" s="29">
        <v>12</v>
      </c>
      <c r="C25" s="23">
        <f>C8*F25</f>
        <v>0</v>
      </c>
      <c r="D25" s="37"/>
      <c r="E25" s="4"/>
      <c r="F25" s="4">
        <f>_xlfn.XLOOKUP(B25,Données!H:H,Données!I:I)</f>
        <v>0</v>
      </c>
      <c r="H25" s="4"/>
      <c r="I25" s="4"/>
    </row>
    <row r="26" spans="1:9" ht="15" x14ac:dyDescent="0.25">
      <c r="A26" s="1" t="s">
        <v>35</v>
      </c>
      <c r="C26" s="24">
        <f>SUM(C22:C25)</f>
        <v>2341.56</v>
      </c>
      <c r="D26" s="37"/>
      <c r="F26" s="4"/>
      <c r="G26" s="4"/>
      <c r="H26" s="4"/>
      <c r="I26" s="4"/>
    </row>
    <row r="27" spans="1:9" ht="15" x14ac:dyDescent="0.25">
      <c r="A27" s="6" t="s">
        <v>37</v>
      </c>
      <c r="C27" s="26">
        <f>C15-C17</f>
        <v>2157</v>
      </c>
      <c r="D27" s="38"/>
      <c r="E27" s="4"/>
      <c r="F27" s="4"/>
      <c r="G27" s="4"/>
      <c r="H27" s="4"/>
      <c r="I27" s="4"/>
    </row>
    <row r="28" spans="1:9" ht="15" x14ac:dyDescent="0.25">
      <c r="A28" s="8" t="s">
        <v>38</v>
      </c>
      <c r="B28" s="17"/>
      <c r="C28" s="27">
        <f>(C26-C27)*(-1)</f>
        <v>-184.56</v>
      </c>
      <c r="D28" s="7" t="s">
        <v>47</v>
      </c>
      <c r="E28" s="4"/>
      <c r="G28" s="4"/>
      <c r="H28" s="4"/>
      <c r="I28" s="4"/>
    </row>
    <row r="29" spans="1:9" x14ac:dyDescent="0.2">
      <c r="D29" s="4" t="s">
        <v>48</v>
      </c>
      <c r="E29" s="4"/>
      <c r="F29" s="4"/>
      <c r="G29" s="4"/>
      <c r="H29" s="4"/>
      <c r="I29" s="4"/>
    </row>
    <row r="30" spans="1:9" x14ac:dyDescent="0.2">
      <c r="D30" s="4"/>
      <c r="E30" s="4"/>
      <c r="F30" s="4"/>
      <c r="G30" s="4"/>
      <c r="H30" s="4"/>
      <c r="I30" s="4"/>
    </row>
    <row r="31" spans="1:9" x14ac:dyDescent="0.2">
      <c r="D31" s="4"/>
      <c r="E31" s="4"/>
      <c r="F31" s="4"/>
      <c r="G31" s="4"/>
      <c r="H31" s="4"/>
      <c r="I31" s="4"/>
    </row>
  </sheetData>
  <sheetProtection sheet="1" objects="1" scenarios="1"/>
  <mergeCells count="4">
    <mergeCell ref="D5:D8"/>
    <mergeCell ref="D9:D16"/>
    <mergeCell ref="D17:D21"/>
    <mergeCell ref="D22:D27"/>
  </mergeCells>
  <dataValidations count="1">
    <dataValidation type="list" allowBlank="1" showInputMessage="1" showErrorMessage="1" sqref="B11 B13 B15:B16" xr:uid="{A0CC5311-ED94-4431-96F5-ACEDC416E0D2}">
      <formula1>"Ja,Nein"</formula1>
    </dataValidation>
  </dataValidations>
  <pageMargins left="0.7" right="0.7" top="0.78740157499999996" bottom="0.78740157499999996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C396DA-A89A-43DB-A94E-1FA7984FAA99}">
          <x14:formula1>
            <xm:f>Données!$A$10:$A$13</xm:f>
          </x14:formula1>
          <xm:sqref>A17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D65E-4D29-4910-B50B-E89A23676F22}">
  <dimension ref="A1:B150"/>
  <sheetViews>
    <sheetView workbookViewId="0">
      <selection activeCell="G11" sqref="G11"/>
    </sheetView>
  </sheetViews>
  <sheetFormatPr baseColWidth="10" defaultColWidth="11.125" defaultRowHeight="14.25" x14ac:dyDescent="0.2"/>
  <sheetData>
    <row r="1" spans="1:2" x14ac:dyDescent="0.2">
      <c r="A1">
        <v>1</v>
      </c>
      <c r="B1">
        <v>2.4</v>
      </c>
    </row>
    <row r="2" spans="1:2" x14ac:dyDescent="0.2">
      <c r="A2">
        <v>2</v>
      </c>
      <c r="B2">
        <v>2.4</v>
      </c>
    </row>
    <row r="3" spans="1:2" x14ac:dyDescent="0.2">
      <c r="A3">
        <v>3</v>
      </c>
      <c r="B3">
        <v>2.4</v>
      </c>
    </row>
    <row r="4" spans="1:2" x14ac:dyDescent="0.2">
      <c r="A4">
        <v>4</v>
      </c>
      <c r="B4">
        <v>2.4</v>
      </c>
    </row>
    <row r="5" spans="1:2" x14ac:dyDescent="0.2">
      <c r="A5">
        <v>5</v>
      </c>
      <c r="B5">
        <v>2.4</v>
      </c>
    </row>
    <row r="6" spans="1:2" x14ac:dyDescent="0.2">
      <c r="A6">
        <v>6</v>
      </c>
      <c r="B6">
        <v>2.4</v>
      </c>
    </row>
    <row r="7" spans="1:2" x14ac:dyDescent="0.2">
      <c r="A7">
        <v>7</v>
      </c>
      <c r="B7">
        <v>2.4</v>
      </c>
    </row>
    <row r="8" spans="1:2" x14ac:dyDescent="0.2">
      <c r="A8">
        <v>8</v>
      </c>
      <c r="B8">
        <v>2.4</v>
      </c>
    </row>
    <row r="9" spans="1:2" x14ac:dyDescent="0.2">
      <c r="A9">
        <v>9</v>
      </c>
      <c r="B9">
        <v>2.4</v>
      </c>
    </row>
    <row r="10" spans="1:2" x14ac:dyDescent="0.2">
      <c r="A10">
        <v>10</v>
      </c>
      <c r="B10">
        <v>2.4</v>
      </c>
    </row>
    <row r="11" spans="1:2" x14ac:dyDescent="0.2">
      <c r="A11">
        <v>11</v>
      </c>
      <c r="B11">
        <v>2.4</v>
      </c>
    </row>
    <row r="12" spans="1:2" x14ac:dyDescent="0.2">
      <c r="A12">
        <v>12</v>
      </c>
      <c r="B12">
        <v>2.4</v>
      </c>
    </row>
    <row r="13" spans="1:2" x14ac:dyDescent="0.2">
      <c r="A13">
        <v>13</v>
      </c>
      <c r="B13">
        <v>2.4</v>
      </c>
    </row>
    <row r="14" spans="1:2" x14ac:dyDescent="0.2">
      <c r="A14">
        <v>14</v>
      </c>
      <c r="B14">
        <v>2.4</v>
      </c>
    </row>
    <row r="15" spans="1:2" x14ac:dyDescent="0.2">
      <c r="A15">
        <v>15</v>
      </c>
      <c r="B15">
        <v>2.4</v>
      </c>
    </row>
    <row r="16" spans="1:2" x14ac:dyDescent="0.2">
      <c r="A16">
        <v>16</v>
      </c>
      <c r="B16">
        <v>2.4</v>
      </c>
    </row>
    <row r="17" spans="1:2" x14ac:dyDescent="0.2">
      <c r="A17">
        <v>17</v>
      </c>
      <c r="B17">
        <v>2.4</v>
      </c>
    </row>
    <row r="18" spans="1:2" x14ac:dyDescent="0.2">
      <c r="A18">
        <v>18</v>
      </c>
      <c r="B18">
        <v>2.4</v>
      </c>
    </row>
    <row r="19" spans="1:2" x14ac:dyDescent="0.2">
      <c r="A19">
        <v>19</v>
      </c>
      <c r="B19">
        <v>2.4</v>
      </c>
    </row>
    <row r="20" spans="1:2" x14ac:dyDescent="0.2">
      <c r="A20">
        <v>20</v>
      </c>
      <c r="B20">
        <v>2.4</v>
      </c>
    </row>
    <row r="21" spans="1:2" x14ac:dyDescent="0.2">
      <c r="A21">
        <v>21</v>
      </c>
      <c r="B21">
        <v>2.44</v>
      </c>
    </row>
    <row r="22" spans="1:2" x14ac:dyDescent="0.2">
      <c r="A22">
        <v>22</v>
      </c>
      <c r="B22">
        <v>2.48</v>
      </c>
    </row>
    <row r="23" spans="1:2" x14ac:dyDescent="0.2">
      <c r="A23">
        <v>23</v>
      </c>
      <c r="B23">
        <v>2.52</v>
      </c>
    </row>
    <row r="24" spans="1:2" x14ac:dyDescent="0.2">
      <c r="A24">
        <v>24</v>
      </c>
      <c r="B24">
        <v>2.56</v>
      </c>
    </row>
    <row r="25" spans="1:2" x14ac:dyDescent="0.2">
      <c r="A25">
        <v>25</v>
      </c>
      <c r="B25">
        <v>2.6</v>
      </c>
    </row>
    <row r="26" spans="1:2" x14ac:dyDescent="0.2">
      <c r="A26">
        <v>26</v>
      </c>
      <c r="B26">
        <v>2.64</v>
      </c>
    </row>
    <row r="27" spans="1:2" x14ac:dyDescent="0.2">
      <c r="A27">
        <v>27</v>
      </c>
      <c r="B27">
        <v>2.68</v>
      </c>
    </row>
    <row r="28" spans="1:2" x14ac:dyDescent="0.2">
      <c r="A28">
        <v>28</v>
      </c>
      <c r="B28">
        <v>2.72</v>
      </c>
    </row>
    <row r="29" spans="1:2" x14ac:dyDescent="0.2">
      <c r="A29">
        <v>29</v>
      </c>
      <c r="B29">
        <v>2.76</v>
      </c>
    </row>
    <row r="30" spans="1:2" x14ac:dyDescent="0.2">
      <c r="A30">
        <v>30</v>
      </c>
      <c r="B30">
        <v>2.8</v>
      </c>
    </row>
    <row r="31" spans="1:2" x14ac:dyDescent="0.2">
      <c r="A31">
        <v>31</v>
      </c>
      <c r="B31">
        <v>2.84</v>
      </c>
    </row>
    <row r="32" spans="1:2" x14ac:dyDescent="0.2">
      <c r="A32">
        <v>32</v>
      </c>
      <c r="B32">
        <v>2.88</v>
      </c>
    </row>
    <row r="33" spans="1:2" x14ac:dyDescent="0.2">
      <c r="A33">
        <v>33</v>
      </c>
      <c r="B33">
        <v>2.92</v>
      </c>
    </row>
    <row r="34" spans="1:2" x14ac:dyDescent="0.2">
      <c r="A34">
        <v>34</v>
      </c>
      <c r="B34">
        <v>2.96</v>
      </c>
    </row>
    <row r="35" spans="1:2" x14ac:dyDescent="0.2">
      <c r="A35">
        <v>35</v>
      </c>
      <c r="B35">
        <v>3</v>
      </c>
    </row>
    <row r="36" spans="1:2" x14ac:dyDescent="0.2">
      <c r="A36">
        <v>36</v>
      </c>
      <c r="B36">
        <v>3.04</v>
      </c>
    </row>
    <row r="37" spans="1:2" x14ac:dyDescent="0.2">
      <c r="A37">
        <v>37</v>
      </c>
      <c r="B37">
        <v>3.08</v>
      </c>
    </row>
    <row r="38" spans="1:2" x14ac:dyDescent="0.2">
      <c r="A38">
        <v>38</v>
      </c>
      <c r="B38">
        <v>3.12</v>
      </c>
    </row>
    <row r="39" spans="1:2" x14ac:dyDescent="0.2">
      <c r="A39">
        <v>39</v>
      </c>
      <c r="B39">
        <v>3.16</v>
      </c>
    </row>
    <row r="40" spans="1:2" x14ac:dyDescent="0.2">
      <c r="A40">
        <v>40</v>
      </c>
      <c r="B40">
        <v>3.2</v>
      </c>
    </row>
    <row r="41" spans="1:2" x14ac:dyDescent="0.2">
      <c r="A41">
        <v>41</v>
      </c>
      <c r="B41">
        <v>3.24</v>
      </c>
    </row>
    <row r="42" spans="1:2" x14ac:dyDescent="0.2">
      <c r="A42">
        <v>42</v>
      </c>
      <c r="B42">
        <v>3.28</v>
      </c>
    </row>
    <row r="43" spans="1:2" x14ac:dyDescent="0.2">
      <c r="A43">
        <v>43</v>
      </c>
      <c r="B43">
        <v>3.32</v>
      </c>
    </row>
    <row r="44" spans="1:2" x14ac:dyDescent="0.2">
      <c r="A44">
        <v>44</v>
      </c>
      <c r="B44">
        <v>3.36</v>
      </c>
    </row>
    <row r="45" spans="1:2" x14ac:dyDescent="0.2">
      <c r="A45">
        <v>45</v>
      </c>
      <c r="B45">
        <v>3.4</v>
      </c>
    </row>
    <row r="46" spans="1:2" x14ac:dyDescent="0.2">
      <c r="A46">
        <v>46</v>
      </c>
      <c r="B46">
        <v>3.44</v>
      </c>
    </row>
    <row r="47" spans="1:2" x14ac:dyDescent="0.2">
      <c r="A47">
        <v>47</v>
      </c>
      <c r="B47">
        <v>3.48</v>
      </c>
    </row>
    <row r="48" spans="1:2" x14ac:dyDescent="0.2">
      <c r="A48">
        <v>48</v>
      </c>
      <c r="B48">
        <v>3.52</v>
      </c>
    </row>
    <row r="49" spans="1:2" x14ac:dyDescent="0.2">
      <c r="A49">
        <v>49</v>
      </c>
      <c r="B49">
        <v>3.56</v>
      </c>
    </row>
    <row r="50" spans="1:2" x14ac:dyDescent="0.2">
      <c r="A50">
        <v>50</v>
      </c>
      <c r="B50">
        <v>3.6</v>
      </c>
    </row>
    <row r="51" spans="1:2" x14ac:dyDescent="0.2">
      <c r="A51">
        <v>51</v>
      </c>
      <c r="B51">
        <v>3.64</v>
      </c>
    </row>
    <row r="52" spans="1:2" x14ac:dyDescent="0.2">
      <c r="A52">
        <v>52</v>
      </c>
      <c r="B52">
        <v>3.68</v>
      </c>
    </row>
    <row r="53" spans="1:2" x14ac:dyDescent="0.2">
      <c r="A53">
        <v>53</v>
      </c>
      <c r="B53">
        <v>3.72</v>
      </c>
    </row>
    <row r="54" spans="1:2" x14ac:dyDescent="0.2">
      <c r="A54">
        <v>54</v>
      </c>
      <c r="B54">
        <v>3.76</v>
      </c>
    </row>
    <row r="55" spans="1:2" x14ac:dyDescent="0.2">
      <c r="A55">
        <v>55</v>
      </c>
      <c r="B55">
        <v>3.8</v>
      </c>
    </row>
    <row r="56" spans="1:2" x14ac:dyDescent="0.2">
      <c r="A56">
        <v>56</v>
      </c>
      <c r="B56">
        <v>3.84</v>
      </c>
    </row>
    <row r="57" spans="1:2" x14ac:dyDescent="0.2">
      <c r="A57">
        <v>57</v>
      </c>
      <c r="B57">
        <v>3.88</v>
      </c>
    </row>
    <row r="58" spans="1:2" x14ac:dyDescent="0.2">
      <c r="A58">
        <v>58</v>
      </c>
      <c r="B58">
        <v>3.92</v>
      </c>
    </row>
    <row r="59" spans="1:2" x14ac:dyDescent="0.2">
      <c r="A59">
        <v>59</v>
      </c>
      <c r="B59">
        <v>3.96</v>
      </c>
    </row>
    <row r="60" spans="1:2" x14ac:dyDescent="0.2">
      <c r="A60">
        <v>60</v>
      </c>
      <c r="B60">
        <v>4</v>
      </c>
    </row>
    <row r="61" spans="1:2" x14ac:dyDescent="0.2">
      <c r="A61">
        <v>61</v>
      </c>
      <c r="B61">
        <v>4.04</v>
      </c>
    </row>
    <row r="62" spans="1:2" x14ac:dyDescent="0.2">
      <c r="A62">
        <v>62</v>
      </c>
      <c r="B62">
        <v>4.08</v>
      </c>
    </row>
    <row r="63" spans="1:2" x14ac:dyDescent="0.2">
      <c r="A63">
        <v>63</v>
      </c>
      <c r="B63">
        <v>4.12</v>
      </c>
    </row>
    <row r="64" spans="1:2" x14ac:dyDescent="0.2">
      <c r="A64">
        <v>64</v>
      </c>
      <c r="B64">
        <v>4.16</v>
      </c>
    </row>
    <row r="65" spans="1:2" x14ac:dyDescent="0.2">
      <c r="A65">
        <v>65</v>
      </c>
      <c r="B65">
        <v>4.2</v>
      </c>
    </row>
    <row r="66" spans="1:2" x14ac:dyDescent="0.2">
      <c r="A66">
        <v>66</v>
      </c>
      <c r="B66">
        <v>4.24</v>
      </c>
    </row>
    <row r="67" spans="1:2" x14ac:dyDescent="0.2">
      <c r="A67">
        <v>67</v>
      </c>
      <c r="B67">
        <v>4.28</v>
      </c>
    </row>
    <row r="68" spans="1:2" x14ac:dyDescent="0.2">
      <c r="A68">
        <v>68</v>
      </c>
      <c r="B68">
        <v>4.32</v>
      </c>
    </row>
    <row r="69" spans="1:2" x14ac:dyDescent="0.2">
      <c r="A69">
        <v>69</v>
      </c>
      <c r="B69">
        <v>4.3600000000000003</v>
      </c>
    </row>
    <row r="70" spans="1:2" x14ac:dyDescent="0.2">
      <c r="A70">
        <v>70</v>
      </c>
      <c r="B70">
        <v>4.4000000000000004</v>
      </c>
    </row>
    <row r="71" spans="1:2" x14ac:dyDescent="0.2">
      <c r="A71">
        <v>71</v>
      </c>
      <c r="B71">
        <v>4.4400000000000004</v>
      </c>
    </row>
    <row r="72" spans="1:2" x14ac:dyDescent="0.2">
      <c r="A72">
        <v>72</v>
      </c>
      <c r="B72">
        <v>4.4800000000000004</v>
      </c>
    </row>
    <row r="73" spans="1:2" x14ac:dyDescent="0.2">
      <c r="A73">
        <v>73</v>
      </c>
      <c r="B73">
        <v>4.5199999999999996</v>
      </c>
    </row>
    <row r="74" spans="1:2" x14ac:dyDescent="0.2">
      <c r="A74">
        <v>74</v>
      </c>
      <c r="B74">
        <v>4.5599999999999996</v>
      </c>
    </row>
    <row r="75" spans="1:2" x14ac:dyDescent="0.2">
      <c r="A75">
        <v>75</v>
      </c>
      <c r="B75">
        <v>4.5999999999999996</v>
      </c>
    </row>
    <row r="76" spans="1:2" x14ac:dyDescent="0.2">
      <c r="A76">
        <v>76</v>
      </c>
      <c r="B76">
        <v>4.6399999999999997</v>
      </c>
    </row>
    <row r="77" spans="1:2" x14ac:dyDescent="0.2">
      <c r="A77">
        <v>77</v>
      </c>
      <c r="B77">
        <v>4.68</v>
      </c>
    </row>
    <row r="78" spans="1:2" x14ac:dyDescent="0.2">
      <c r="A78">
        <v>78</v>
      </c>
      <c r="B78">
        <v>4.72</v>
      </c>
    </row>
    <row r="79" spans="1:2" x14ac:dyDescent="0.2">
      <c r="A79">
        <v>79</v>
      </c>
      <c r="B79">
        <v>4.76</v>
      </c>
    </row>
    <row r="80" spans="1:2" x14ac:dyDescent="0.2">
      <c r="A80">
        <v>80</v>
      </c>
      <c r="B80">
        <v>4.8</v>
      </c>
    </row>
    <row r="81" spans="1:2" x14ac:dyDescent="0.2">
      <c r="A81">
        <v>81</v>
      </c>
      <c r="B81">
        <v>4.84</v>
      </c>
    </row>
    <row r="82" spans="1:2" x14ac:dyDescent="0.2">
      <c r="A82">
        <v>82</v>
      </c>
      <c r="B82">
        <v>4.88</v>
      </c>
    </row>
    <row r="83" spans="1:2" x14ac:dyDescent="0.2">
      <c r="A83">
        <v>83</v>
      </c>
      <c r="B83">
        <v>4.92</v>
      </c>
    </row>
    <row r="84" spans="1:2" x14ac:dyDescent="0.2">
      <c r="A84">
        <v>84</v>
      </c>
      <c r="B84">
        <v>4.96</v>
      </c>
    </row>
    <row r="85" spans="1:2" x14ac:dyDescent="0.2">
      <c r="A85">
        <v>85</v>
      </c>
      <c r="B85">
        <v>5</v>
      </c>
    </row>
    <row r="86" spans="1:2" x14ac:dyDescent="0.2">
      <c r="A86">
        <v>86</v>
      </c>
      <c r="B86">
        <v>5.04</v>
      </c>
    </row>
    <row r="87" spans="1:2" x14ac:dyDescent="0.2">
      <c r="A87">
        <v>87</v>
      </c>
      <c r="B87">
        <v>5.08</v>
      </c>
    </row>
    <row r="88" spans="1:2" x14ac:dyDescent="0.2">
      <c r="A88">
        <v>88</v>
      </c>
      <c r="B88">
        <v>5.12</v>
      </c>
    </row>
    <row r="89" spans="1:2" x14ac:dyDescent="0.2">
      <c r="A89">
        <v>89</v>
      </c>
      <c r="B89">
        <v>5.16</v>
      </c>
    </row>
    <row r="90" spans="1:2" x14ac:dyDescent="0.2">
      <c r="A90">
        <v>90</v>
      </c>
      <c r="B90">
        <v>5.2</v>
      </c>
    </row>
    <row r="91" spans="1:2" x14ac:dyDescent="0.2">
      <c r="A91">
        <v>91</v>
      </c>
      <c r="B91">
        <v>5.24</v>
      </c>
    </row>
    <row r="92" spans="1:2" x14ac:dyDescent="0.2">
      <c r="A92">
        <v>92</v>
      </c>
      <c r="B92">
        <v>5.28</v>
      </c>
    </row>
    <row r="93" spans="1:2" x14ac:dyDescent="0.2">
      <c r="A93">
        <v>93</v>
      </c>
      <c r="B93">
        <v>5.32</v>
      </c>
    </row>
    <row r="94" spans="1:2" x14ac:dyDescent="0.2">
      <c r="A94">
        <v>94</v>
      </c>
      <c r="B94">
        <v>5.36</v>
      </c>
    </row>
    <row r="95" spans="1:2" x14ac:dyDescent="0.2">
      <c r="A95">
        <v>95</v>
      </c>
      <c r="B95">
        <v>5.4</v>
      </c>
    </row>
    <row r="96" spans="1:2" x14ac:dyDescent="0.2">
      <c r="A96">
        <v>96</v>
      </c>
      <c r="B96">
        <v>5.44</v>
      </c>
    </row>
    <row r="97" spans="1:2" x14ac:dyDescent="0.2">
      <c r="A97">
        <v>97</v>
      </c>
      <c r="B97">
        <v>5.48</v>
      </c>
    </row>
    <row r="98" spans="1:2" x14ac:dyDescent="0.2">
      <c r="A98">
        <v>98</v>
      </c>
      <c r="B98">
        <v>5.5</v>
      </c>
    </row>
    <row r="99" spans="1:2" x14ac:dyDescent="0.2">
      <c r="A99">
        <v>99</v>
      </c>
      <c r="B99">
        <v>5.5</v>
      </c>
    </row>
    <row r="100" spans="1:2" x14ac:dyDescent="0.2">
      <c r="A100">
        <v>100</v>
      </c>
      <c r="B100">
        <v>5.5</v>
      </c>
    </row>
    <row r="101" spans="1:2" x14ac:dyDescent="0.2">
      <c r="A101">
        <v>101</v>
      </c>
      <c r="B101">
        <v>5.5</v>
      </c>
    </row>
    <row r="102" spans="1:2" x14ac:dyDescent="0.2">
      <c r="A102">
        <v>102</v>
      </c>
      <c r="B102">
        <v>5.5</v>
      </c>
    </row>
    <row r="103" spans="1:2" x14ac:dyDescent="0.2">
      <c r="A103">
        <v>103</v>
      </c>
      <c r="B103">
        <v>5.5</v>
      </c>
    </row>
    <row r="104" spans="1:2" x14ac:dyDescent="0.2">
      <c r="A104">
        <v>104</v>
      </c>
      <c r="B104">
        <v>5.5</v>
      </c>
    </row>
    <row r="105" spans="1:2" x14ac:dyDescent="0.2">
      <c r="A105">
        <v>105</v>
      </c>
      <c r="B105">
        <v>5.5</v>
      </c>
    </row>
    <row r="106" spans="1:2" x14ac:dyDescent="0.2">
      <c r="A106">
        <v>106</v>
      </c>
      <c r="B106">
        <v>5.5</v>
      </c>
    </row>
    <row r="107" spans="1:2" x14ac:dyDescent="0.2">
      <c r="A107">
        <v>107</v>
      </c>
      <c r="B107">
        <v>5.5</v>
      </c>
    </row>
    <row r="108" spans="1:2" x14ac:dyDescent="0.2">
      <c r="A108">
        <v>108</v>
      </c>
      <c r="B108">
        <v>5.5</v>
      </c>
    </row>
    <row r="109" spans="1:2" x14ac:dyDescent="0.2">
      <c r="A109">
        <v>109</v>
      </c>
      <c r="B109">
        <v>5.5</v>
      </c>
    </row>
    <row r="110" spans="1:2" x14ac:dyDescent="0.2">
      <c r="A110">
        <v>110</v>
      </c>
      <c r="B110">
        <v>5.5</v>
      </c>
    </row>
    <row r="111" spans="1:2" x14ac:dyDescent="0.2">
      <c r="A111">
        <v>111</v>
      </c>
      <c r="B111">
        <v>5.5</v>
      </c>
    </row>
    <row r="112" spans="1:2" x14ac:dyDescent="0.2">
      <c r="A112">
        <v>112</v>
      </c>
      <c r="B112">
        <v>5.5</v>
      </c>
    </row>
    <row r="113" spans="1:2" x14ac:dyDescent="0.2">
      <c r="A113">
        <v>113</v>
      </c>
      <c r="B113">
        <v>5.5</v>
      </c>
    </row>
    <row r="114" spans="1:2" x14ac:dyDescent="0.2">
      <c r="A114">
        <v>114</v>
      </c>
      <c r="B114">
        <v>5.5</v>
      </c>
    </row>
    <row r="115" spans="1:2" x14ac:dyDescent="0.2">
      <c r="A115">
        <v>115</v>
      </c>
      <c r="B115">
        <v>5.5</v>
      </c>
    </row>
    <row r="116" spans="1:2" x14ac:dyDescent="0.2">
      <c r="A116">
        <v>116</v>
      </c>
      <c r="B116">
        <v>5.5</v>
      </c>
    </row>
    <row r="117" spans="1:2" x14ac:dyDescent="0.2">
      <c r="A117">
        <v>117</v>
      </c>
      <c r="B117">
        <v>5.5</v>
      </c>
    </row>
    <row r="118" spans="1:2" x14ac:dyDescent="0.2">
      <c r="A118">
        <v>118</v>
      </c>
      <c r="B118">
        <v>5.5</v>
      </c>
    </row>
    <row r="119" spans="1:2" x14ac:dyDescent="0.2">
      <c r="A119">
        <v>119</v>
      </c>
      <c r="B119">
        <v>5.5</v>
      </c>
    </row>
    <row r="120" spans="1:2" x14ac:dyDescent="0.2">
      <c r="A120">
        <v>120</v>
      </c>
      <c r="B120">
        <v>5.5</v>
      </c>
    </row>
    <row r="121" spans="1:2" x14ac:dyDescent="0.2">
      <c r="A121">
        <v>121</v>
      </c>
      <c r="B121">
        <v>5.5</v>
      </c>
    </row>
    <row r="122" spans="1:2" x14ac:dyDescent="0.2">
      <c r="A122">
        <v>122</v>
      </c>
      <c r="B122">
        <v>5.5</v>
      </c>
    </row>
    <row r="123" spans="1:2" x14ac:dyDescent="0.2">
      <c r="A123">
        <v>123</v>
      </c>
      <c r="B123">
        <v>5.5</v>
      </c>
    </row>
    <row r="124" spans="1:2" x14ac:dyDescent="0.2">
      <c r="A124">
        <v>124</v>
      </c>
      <c r="B124">
        <v>5.5</v>
      </c>
    </row>
    <row r="125" spans="1:2" x14ac:dyDescent="0.2">
      <c r="A125">
        <v>125</v>
      </c>
      <c r="B125">
        <v>5.5</v>
      </c>
    </row>
    <row r="126" spans="1:2" x14ac:dyDescent="0.2">
      <c r="A126">
        <v>126</v>
      </c>
      <c r="B126">
        <v>5.5</v>
      </c>
    </row>
    <row r="127" spans="1:2" x14ac:dyDescent="0.2">
      <c r="A127">
        <v>127</v>
      </c>
      <c r="B127">
        <v>5.5</v>
      </c>
    </row>
    <row r="128" spans="1:2" x14ac:dyDescent="0.2">
      <c r="A128">
        <v>128</v>
      </c>
      <c r="B128">
        <v>5.5</v>
      </c>
    </row>
    <row r="129" spans="1:2" x14ac:dyDescent="0.2">
      <c r="A129">
        <v>129</v>
      </c>
      <c r="B129">
        <v>5.5</v>
      </c>
    </row>
    <row r="130" spans="1:2" x14ac:dyDescent="0.2">
      <c r="A130">
        <v>130</v>
      </c>
      <c r="B130">
        <v>5.5</v>
      </c>
    </row>
    <row r="131" spans="1:2" x14ac:dyDescent="0.2">
      <c r="A131">
        <v>131</v>
      </c>
      <c r="B131">
        <v>5.5</v>
      </c>
    </row>
    <row r="132" spans="1:2" x14ac:dyDescent="0.2">
      <c r="A132">
        <v>132</v>
      </c>
      <c r="B132">
        <v>5.5</v>
      </c>
    </row>
    <row r="133" spans="1:2" x14ac:dyDescent="0.2">
      <c r="A133">
        <v>133</v>
      </c>
      <c r="B133">
        <v>5.5</v>
      </c>
    </row>
    <row r="134" spans="1:2" x14ac:dyDescent="0.2">
      <c r="A134">
        <v>134</v>
      </c>
      <c r="B134">
        <v>5.5</v>
      </c>
    </row>
    <row r="135" spans="1:2" x14ac:dyDescent="0.2">
      <c r="A135">
        <v>135</v>
      </c>
      <c r="B135">
        <v>5.5</v>
      </c>
    </row>
    <row r="136" spans="1:2" x14ac:dyDescent="0.2">
      <c r="A136">
        <v>136</v>
      </c>
      <c r="B136">
        <v>5.5</v>
      </c>
    </row>
    <row r="137" spans="1:2" x14ac:dyDescent="0.2">
      <c r="A137">
        <v>137</v>
      </c>
      <c r="B137">
        <v>5.5</v>
      </c>
    </row>
    <row r="138" spans="1:2" x14ac:dyDescent="0.2">
      <c r="A138">
        <v>138</v>
      </c>
      <c r="B138">
        <v>5.5</v>
      </c>
    </row>
    <row r="139" spans="1:2" x14ac:dyDescent="0.2">
      <c r="A139">
        <v>139</v>
      </c>
      <c r="B139">
        <v>5.5</v>
      </c>
    </row>
    <row r="140" spans="1:2" x14ac:dyDescent="0.2">
      <c r="A140">
        <v>140</v>
      </c>
      <c r="B140">
        <v>5.5</v>
      </c>
    </row>
    <row r="141" spans="1:2" x14ac:dyDescent="0.2">
      <c r="A141">
        <v>141</v>
      </c>
      <c r="B141">
        <v>5.5</v>
      </c>
    </row>
    <row r="142" spans="1:2" x14ac:dyDescent="0.2">
      <c r="A142">
        <v>142</v>
      </c>
      <c r="B142">
        <v>5.5</v>
      </c>
    </row>
    <row r="143" spans="1:2" x14ac:dyDescent="0.2">
      <c r="A143">
        <v>143</v>
      </c>
      <c r="B143">
        <v>5.5</v>
      </c>
    </row>
    <row r="144" spans="1:2" x14ac:dyDescent="0.2">
      <c r="A144">
        <v>144</v>
      </c>
      <c r="B144">
        <v>5.5</v>
      </c>
    </row>
    <row r="145" spans="1:2" x14ac:dyDescent="0.2">
      <c r="A145">
        <v>145</v>
      </c>
      <c r="B145">
        <v>5.5</v>
      </c>
    </row>
    <row r="146" spans="1:2" x14ac:dyDescent="0.2">
      <c r="A146">
        <v>146</v>
      </c>
      <c r="B146">
        <v>5.5</v>
      </c>
    </row>
    <row r="147" spans="1:2" x14ac:dyDescent="0.2">
      <c r="A147">
        <v>147</v>
      </c>
      <c r="B147">
        <v>5.5</v>
      </c>
    </row>
    <row r="148" spans="1:2" x14ac:dyDescent="0.2">
      <c r="A148">
        <v>148</v>
      </c>
      <c r="B148">
        <v>5.5</v>
      </c>
    </row>
    <row r="149" spans="1:2" x14ac:dyDescent="0.2">
      <c r="A149">
        <v>149</v>
      </c>
      <c r="B149">
        <v>5.5</v>
      </c>
    </row>
    <row r="150" spans="1:2" x14ac:dyDescent="0.2">
      <c r="A150">
        <v>150</v>
      </c>
      <c r="B150">
        <v>5.5</v>
      </c>
    </row>
  </sheetData>
  <sheetProtection sheet="1" objects="1" scenario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A3E9-B2C0-47D9-9B06-6A6729A611E8}">
  <dimension ref="A1:I222"/>
  <sheetViews>
    <sheetView workbookViewId="0">
      <selection activeCell="B14" sqref="B14"/>
    </sheetView>
  </sheetViews>
  <sheetFormatPr baseColWidth="10" defaultColWidth="11" defaultRowHeight="14.25" x14ac:dyDescent="0.2"/>
  <cols>
    <col min="1" max="1" width="38.75" customWidth="1"/>
    <col min="2" max="2" width="9.375" bestFit="1" customWidth="1"/>
    <col min="5" max="5" width="11.25" style="2"/>
    <col min="6" max="6" width="14.375" style="9" bestFit="1" customWidth="1"/>
    <col min="7" max="7" width="11.25" style="10"/>
    <col min="9" max="9" width="11.25" style="2"/>
  </cols>
  <sheetData>
    <row r="1" spans="1:9" x14ac:dyDescent="0.2">
      <c r="A1" t="s">
        <v>5</v>
      </c>
      <c r="D1" t="s">
        <v>6</v>
      </c>
      <c r="H1" t="s">
        <v>3</v>
      </c>
    </row>
    <row r="2" spans="1:9" x14ac:dyDescent="0.2">
      <c r="A2" t="s">
        <v>7</v>
      </c>
      <c r="B2">
        <v>2100</v>
      </c>
      <c r="D2">
        <v>19.5</v>
      </c>
      <c r="E2" s="2">
        <v>14</v>
      </c>
      <c r="F2" s="9">
        <v>72</v>
      </c>
      <c r="G2" s="10">
        <v>-13.5</v>
      </c>
      <c r="H2">
        <v>1</v>
      </c>
      <c r="I2" s="2">
        <v>7</v>
      </c>
    </row>
    <row r="3" spans="1:9" x14ac:dyDescent="0.2">
      <c r="A3" t="s">
        <v>0</v>
      </c>
      <c r="B3">
        <v>800</v>
      </c>
      <c r="D3">
        <v>19.399999999999999</v>
      </c>
      <c r="E3" s="2">
        <v>13.6</v>
      </c>
      <c r="F3" s="9">
        <v>72.099999999999994</v>
      </c>
      <c r="G3" s="10">
        <v>-13.4</v>
      </c>
      <c r="H3">
        <v>2</v>
      </c>
      <c r="I3" s="2">
        <v>6</v>
      </c>
    </row>
    <row r="4" spans="1:9" x14ac:dyDescent="0.2">
      <c r="A4" t="s">
        <v>8</v>
      </c>
      <c r="B4">
        <v>200</v>
      </c>
      <c r="D4">
        <v>19.3</v>
      </c>
      <c r="E4" s="2">
        <v>13.2</v>
      </c>
      <c r="F4" s="9">
        <v>72.2</v>
      </c>
      <c r="G4" s="10">
        <v>-13.3</v>
      </c>
      <c r="H4">
        <v>3</v>
      </c>
      <c r="I4" s="2">
        <v>5</v>
      </c>
    </row>
    <row r="5" spans="1:9" x14ac:dyDescent="0.2">
      <c r="A5" t="s">
        <v>9</v>
      </c>
      <c r="B5">
        <v>250</v>
      </c>
      <c r="D5">
        <v>19.2</v>
      </c>
      <c r="E5" s="2">
        <v>12.8</v>
      </c>
      <c r="F5" s="9">
        <v>72.3</v>
      </c>
      <c r="G5" s="10">
        <v>-13.2</v>
      </c>
      <c r="H5">
        <v>4</v>
      </c>
      <c r="I5" s="2">
        <v>4</v>
      </c>
    </row>
    <row r="6" spans="1:9" x14ac:dyDescent="0.2">
      <c r="A6" t="s">
        <v>2</v>
      </c>
      <c r="B6">
        <v>550</v>
      </c>
      <c r="D6">
        <v>19.100000000000001</v>
      </c>
      <c r="E6" s="2">
        <v>12.4</v>
      </c>
      <c r="F6" s="9">
        <v>72.400000000000006</v>
      </c>
      <c r="G6" s="10">
        <v>-13.1</v>
      </c>
      <c r="H6">
        <v>5</v>
      </c>
      <c r="I6" s="2">
        <v>3</v>
      </c>
    </row>
    <row r="7" spans="1:9" x14ac:dyDescent="0.2">
      <c r="A7" t="s">
        <v>10</v>
      </c>
      <c r="B7">
        <v>2.4</v>
      </c>
      <c r="D7">
        <v>19</v>
      </c>
      <c r="E7" s="2">
        <v>12</v>
      </c>
      <c r="F7" s="9">
        <v>72.5</v>
      </c>
      <c r="G7" s="10">
        <v>-13</v>
      </c>
      <c r="H7">
        <v>6</v>
      </c>
      <c r="I7" s="2">
        <v>2</v>
      </c>
    </row>
    <row r="8" spans="1:9" x14ac:dyDescent="0.2">
      <c r="A8" t="s">
        <v>11</v>
      </c>
      <c r="B8">
        <v>50</v>
      </c>
      <c r="C8" t="s">
        <v>4</v>
      </c>
      <c r="D8">
        <v>18.899999999999999</v>
      </c>
      <c r="E8" s="2">
        <v>11.6</v>
      </c>
      <c r="F8" s="9">
        <v>72.599999999999994</v>
      </c>
      <c r="G8" s="10">
        <v>-12.9</v>
      </c>
      <c r="H8">
        <v>7</v>
      </c>
      <c r="I8" s="2">
        <v>1</v>
      </c>
    </row>
    <row r="9" spans="1:9" x14ac:dyDescent="0.2">
      <c r="B9">
        <v>148</v>
      </c>
      <c r="C9" t="s">
        <v>12</v>
      </c>
      <c r="D9">
        <v>18.8</v>
      </c>
      <c r="E9" s="2">
        <v>11.2</v>
      </c>
      <c r="F9" s="9">
        <v>72.7</v>
      </c>
      <c r="G9" s="10">
        <v>-12.8</v>
      </c>
      <c r="H9">
        <v>8</v>
      </c>
      <c r="I9" s="2">
        <v>0</v>
      </c>
    </row>
    <row r="10" spans="1:9" x14ac:dyDescent="0.2">
      <c r="A10" t="s">
        <v>26</v>
      </c>
      <c r="B10" s="5">
        <v>1579</v>
      </c>
      <c r="D10">
        <v>18.7</v>
      </c>
      <c r="E10" s="2">
        <v>10.8</v>
      </c>
      <c r="F10" s="9">
        <v>72.8</v>
      </c>
      <c r="G10" s="10">
        <v>-12.7</v>
      </c>
      <c r="H10">
        <v>9</v>
      </c>
      <c r="I10" s="2">
        <v>0</v>
      </c>
    </row>
    <row r="11" spans="1:9" x14ac:dyDescent="0.2">
      <c r="A11" t="s">
        <v>28</v>
      </c>
      <c r="B11" s="5">
        <v>1433</v>
      </c>
      <c r="D11">
        <v>18.600000000000001</v>
      </c>
      <c r="E11" s="2">
        <v>10.4</v>
      </c>
      <c r="F11" s="9">
        <v>72.900000000000006</v>
      </c>
      <c r="G11" s="10">
        <v>-12.6</v>
      </c>
      <c r="H11">
        <v>10</v>
      </c>
      <c r="I11" s="2">
        <v>0</v>
      </c>
    </row>
    <row r="12" spans="1:9" x14ac:dyDescent="0.2">
      <c r="A12" t="s">
        <v>27</v>
      </c>
      <c r="B12" s="5">
        <v>1193</v>
      </c>
      <c r="D12">
        <v>18.5</v>
      </c>
      <c r="E12" s="2">
        <v>10</v>
      </c>
      <c r="F12" s="9">
        <v>73</v>
      </c>
      <c r="G12" s="10">
        <v>-12.5</v>
      </c>
      <c r="H12">
        <v>11</v>
      </c>
      <c r="I12" s="2">
        <v>0</v>
      </c>
    </row>
    <row r="13" spans="1:9" x14ac:dyDescent="0.2">
      <c r="A13" t="s">
        <v>29</v>
      </c>
      <c r="B13" s="5">
        <v>1339</v>
      </c>
      <c r="D13">
        <v>18.399999999999999</v>
      </c>
      <c r="E13" s="2">
        <v>9.6</v>
      </c>
      <c r="F13" s="9">
        <v>73.099999999999994</v>
      </c>
      <c r="G13" s="10">
        <v>-12.4</v>
      </c>
      <c r="H13">
        <v>12</v>
      </c>
      <c r="I13" s="2">
        <v>0</v>
      </c>
    </row>
    <row r="14" spans="1:9" x14ac:dyDescent="0.2">
      <c r="D14">
        <v>18.3</v>
      </c>
      <c r="E14" s="2">
        <v>9.1999999999999993</v>
      </c>
      <c r="F14" s="9">
        <v>73.2</v>
      </c>
      <c r="G14" s="10">
        <v>-12.3</v>
      </c>
      <c r="H14">
        <v>13</v>
      </c>
      <c r="I14" s="2">
        <v>-0.5</v>
      </c>
    </row>
    <row r="15" spans="1:9" x14ac:dyDescent="0.2">
      <c r="D15">
        <v>18.2</v>
      </c>
      <c r="E15" s="2">
        <v>8.8000000000000007</v>
      </c>
      <c r="F15" s="9">
        <v>73.3</v>
      </c>
      <c r="G15" s="10">
        <v>-12.2</v>
      </c>
      <c r="H15">
        <v>14</v>
      </c>
      <c r="I15" s="2">
        <v>-1</v>
      </c>
    </row>
    <row r="16" spans="1:9" x14ac:dyDescent="0.2">
      <c r="D16">
        <v>18.100000000000001</v>
      </c>
      <c r="E16" s="2">
        <v>8.4</v>
      </c>
      <c r="F16" s="9">
        <v>73.400000000000006</v>
      </c>
      <c r="G16" s="10">
        <v>-12.1</v>
      </c>
      <c r="H16">
        <v>15</v>
      </c>
      <c r="I16" s="2">
        <v>-1.5</v>
      </c>
    </row>
    <row r="17" spans="4:9" x14ac:dyDescent="0.2">
      <c r="D17">
        <v>18</v>
      </c>
      <c r="E17" s="2">
        <v>8</v>
      </c>
      <c r="F17" s="9">
        <v>73.5</v>
      </c>
      <c r="G17" s="10">
        <v>-12</v>
      </c>
      <c r="H17">
        <v>16</v>
      </c>
      <c r="I17" s="2">
        <v>-2</v>
      </c>
    </row>
    <row r="18" spans="4:9" x14ac:dyDescent="0.2">
      <c r="D18">
        <v>17.899999999999999</v>
      </c>
      <c r="E18" s="2">
        <v>7.6</v>
      </c>
      <c r="F18" s="9">
        <v>73.599999999999994</v>
      </c>
      <c r="G18" s="10">
        <v>-11.9</v>
      </c>
      <c r="H18">
        <v>17</v>
      </c>
      <c r="I18" s="2">
        <v>-2.5</v>
      </c>
    </row>
    <row r="19" spans="4:9" x14ac:dyDescent="0.2">
      <c r="D19">
        <v>17.8</v>
      </c>
      <c r="E19" s="2">
        <v>7.2</v>
      </c>
      <c r="F19" s="9">
        <v>73.7</v>
      </c>
      <c r="G19" s="10">
        <v>-11.8</v>
      </c>
      <c r="H19">
        <v>18</v>
      </c>
      <c r="I19" s="2">
        <v>-3</v>
      </c>
    </row>
    <row r="20" spans="4:9" x14ac:dyDescent="0.2">
      <c r="D20">
        <v>17.7</v>
      </c>
      <c r="E20" s="2">
        <v>6.8</v>
      </c>
      <c r="F20" s="9">
        <v>73.8</v>
      </c>
      <c r="G20" s="10">
        <v>-11.7</v>
      </c>
      <c r="H20">
        <v>19</v>
      </c>
      <c r="I20" s="2">
        <v>-3.5</v>
      </c>
    </row>
    <row r="21" spans="4:9" x14ac:dyDescent="0.2">
      <c r="D21">
        <v>17.600000000000001</v>
      </c>
      <c r="E21" s="2">
        <v>6.4</v>
      </c>
      <c r="F21" s="9">
        <v>73.900000000000006</v>
      </c>
      <c r="G21" s="10">
        <v>-11.6</v>
      </c>
      <c r="H21">
        <v>20</v>
      </c>
      <c r="I21" s="2">
        <v>-4</v>
      </c>
    </row>
    <row r="22" spans="4:9" x14ac:dyDescent="0.2">
      <c r="D22">
        <v>17.5</v>
      </c>
      <c r="E22" s="2">
        <v>6</v>
      </c>
      <c r="F22" s="9">
        <v>74</v>
      </c>
      <c r="G22" s="10">
        <v>-11.5</v>
      </c>
      <c r="H22">
        <v>21</v>
      </c>
      <c r="I22" s="2">
        <v>-4.5</v>
      </c>
    </row>
    <row r="23" spans="4:9" x14ac:dyDescent="0.2">
      <c r="D23">
        <v>17.399999999999999</v>
      </c>
      <c r="E23" s="2">
        <v>5.6</v>
      </c>
      <c r="F23" s="9">
        <v>74.099999999999994</v>
      </c>
      <c r="G23" s="10">
        <v>-11.4</v>
      </c>
      <c r="H23">
        <v>22</v>
      </c>
      <c r="I23" s="2">
        <v>-5</v>
      </c>
    </row>
    <row r="24" spans="4:9" x14ac:dyDescent="0.2">
      <c r="D24">
        <v>17.3</v>
      </c>
      <c r="E24" s="2">
        <v>5.2</v>
      </c>
      <c r="F24" s="9">
        <v>74.2</v>
      </c>
      <c r="G24" s="10">
        <v>-11.3</v>
      </c>
      <c r="H24">
        <v>23</v>
      </c>
      <c r="I24" s="2">
        <v>-5.5</v>
      </c>
    </row>
    <row r="25" spans="4:9" x14ac:dyDescent="0.2">
      <c r="D25">
        <v>17.2</v>
      </c>
      <c r="E25" s="2">
        <v>4.8</v>
      </c>
      <c r="F25" s="9">
        <v>74.3</v>
      </c>
      <c r="G25" s="10">
        <v>-11.2</v>
      </c>
      <c r="H25">
        <v>24</v>
      </c>
      <c r="I25" s="2">
        <v>-6</v>
      </c>
    </row>
    <row r="26" spans="4:9" x14ac:dyDescent="0.2">
      <c r="D26">
        <v>17.100000000000001</v>
      </c>
      <c r="E26" s="2">
        <v>4.4000000000000004</v>
      </c>
      <c r="F26" s="9">
        <v>74.400000000000006</v>
      </c>
      <c r="G26" s="10">
        <v>-11.1</v>
      </c>
      <c r="H26">
        <v>25</v>
      </c>
      <c r="I26" s="2">
        <v>-6.5</v>
      </c>
    </row>
    <row r="27" spans="4:9" x14ac:dyDescent="0.2">
      <c r="D27">
        <v>17</v>
      </c>
      <c r="E27" s="2">
        <v>4</v>
      </c>
      <c r="F27" s="9">
        <v>74.5</v>
      </c>
      <c r="G27" s="10">
        <v>-11</v>
      </c>
      <c r="H27">
        <v>26</v>
      </c>
      <c r="I27" s="2">
        <v>-7</v>
      </c>
    </row>
    <row r="28" spans="4:9" x14ac:dyDescent="0.2">
      <c r="D28">
        <v>16.899999999999999</v>
      </c>
      <c r="E28" s="2">
        <v>3.6</v>
      </c>
      <c r="F28" s="9">
        <v>74.599999999999994</v>
      </c>
      <c r="G28" s="10">
        <v>-10.9</v>
      </c>
      <c r="H28">
        <v>27</v>
      </c>
      <c r="I28" s="2">
        <v>-7.5</v>
      </c>
    </row>
    <row r="29" spans="4:9" x14ac:dyDescent="0.2">
      <c r="D29">
        <v>16.8</v>
      </c>
      <c r="E29" s="2">
        <v>3.2</v>
      </c>
      <c r="F29" s="9">
        <v>74.7</v>
      </c>
      <c r="G29" s="10">
        <v>-10.8</v>
      </c>
      <c r="H29">
        <v>28</v>
      </c>
      <c r="I29" s="2">
        <v>-8</v>
      </c>
    </row>
    <row r="30" spans="4:9" x14ac:dyDescent="0.2">
      <c r="D30">
        <v>16.7</v>
      </c>
      <c r="E30" s="2">
        <v>2.8</v>
      </c>
      <c r="F30" s="9">
        <v>74.8</v>
      </c>
      <c r="G30" s="10">
        <v>-10.7</v>
      </c>
      <c r="H30">
        <v>29</v>
      </c>
      <c r="I30" s="2">
        <v>-8.5</v>
      </c>
    </row>
    <row r="31" spans="4:9" x14ac:dyDescent="0.2">
      <c r="D31">
        <v>16.600000000000001</v>
      </c>
      <c r="E31" s="2">
        <v>2.4</v>
      </c>
      <c r="F31" s="9">
        <v>74.900000000000006</v>
      </c>
      <c r="G31" s="10">
        <v>-10.6</v>
      </c>
      <c r="H31">
        <v>30</v>
      </c>
      <c r="I31" s="2">
        <v>-9</v>
      </c>
    </row>
    <row r="32" spans="4:9" x14ac:dyDescent="0.2">
      <c r="D32">
        <v>16.5</v>
      </c>
      <c r="E32" s="2">
        <v>2</v>
      </c>
      <c r="F32" s="9">
        <v>75</v>
      </c>
      <c r="G32" s="10">
        <v>-10.5</v>
      </c>
      <c r="H32">
        <v>31</v>
      </c>
      <c r="I32" s="2">
        <v>-9.5</v>
      </c>
    </row>
    <row r="33" spans="4:9" x14ac:dyDescent="0.2">
      <c r="D33">
        <v>16.399999999999999</v>
      </c>
      <c r="E33" s="2">
        <v>1.6</v>
      </c>
      <c r="F33" s="9">
        <v>75.099999999999994</v>
      </c>
      <c r="G33" s="10">
        <v>-10.4</v>
      </c>
      <c r="H33">
        <v>32</v>
      </c>
      <c r="I33" s="2">
        <v>-10</v>
      </c>
    </row>
    <row r="34" spans="4:9" x14ac:dyDescent="0.2">
      <c r="D34">
        <v>16.3</v>
      </c>
      <c r="E34" s="2">
        <v>1.2</v>
      </c>
      <c r="F34" s="9">
        <v>75.2</v>
      </c>
      <c r="G34" s="10">
        <v>-10.3</v>
      </c>
      <c r="H34">
        <v>33</v>
      </c>
      <c r="I34" s="2">
        <v>-10.5</v>
      </c>
    </row>
    <row r="35" spans="4:9" x14ac:dyDescent="0.2">
      <c r="D35">
        <v>16.1999999999999</v>
      </c>
      <c r="E35" s="2">
        <v>0.8</v>
      </c>
      <c r="F35" s="9">
        <v>75.3</v>
      </c>
      <c r="G35" s="10">
        <v>-10.199999999999999</v>
      </c>
      <c r="H35">
        <v>34</v>
      </c>
      <c r="I35" s="2">
        <v>-11</v>
      </c>
    </row>
    <row r="36" spans="4:9" x14ac:dyDescent="0.2">
      <c r="D36">
        <v>16.100000000000001</v>
      </c>
      <c r="E36" s="2">
        <v>0.4</v>
      </c>
      <c r="F36" s="9">
        <v>75.400000000000006</v>
      </c>
      <c r="G36" s="10">
        <v>-10.1</v>
      </c>
      <c r="H36">
        <v>35</v>
      </c>
      <c r="I36" s="2">
        <v>-11.5</v>
      </c>
    </row>
    <row r="37" spans="4:9" x14ac:dyDescent="0.2">
      <c r="D37">
        <v>16</v>
      </c>
      <c r="E37" s="2">
        <v>0</v>
      </c>
      <c r="F37" s="9">
        <v>75.5</v>
      </c>
      <c r="G37" s="10">
        <v>-10</v>
      </c>
      <c r="H37">
        <v>36</v>
      </c>
      <c r="I37" s="2">
        <v>-12</v>
      </c>
    </row>
    <row r="38" spans="4:9" x14ac:dyDescent="0.2">
      <c r="D38">
        <v>15</v>
      </c>
      <c r="E38" s="2">
        <v>0</v>
      </c>
      <c r="F38" s="9">
        <v>75.599999999999994</v>
      </c>
      <c r="G38" s="10">
        <v>-9.9</v>
      </c>
      <c r="H38">
        <v>37</v>
      </c>
      <c r="I38" s="2">
        <v>-12.5</v>
      </c>
    </row>
    <row r="39" spans="4:9" x14ac:dyDescent="0.2">
      <c r="D39">
        <v>14.9</v>
      </c>
      <c r="E39" s="2">
        <v>-0.35</v>
      </c>
      <c r="F39" s="9">
        <v>75.7</v>
      </c>
      <c r="G39" s="10">
        <v>-9.8000000000000007</v>
      </c>
      <c r="H39">
        <v>38</v>
      </c>
      <c r="I39" s="2">
        <v>-13</v>
      </c>
    </row>
    <row r="40" spans="4:9" x14ac:dyDescent="0.2">
      <c r="D40">
        <v>14.8</v>
      </c>
      <c r="E40" s="2">
        <v>-0.7</v>
      </c>
      <c r="F40" s="9">
        <v>75.8</v>
      </c>
      <c r="G40" s="10">
        <v>-9.6999999999999993</v>
      </c>
      <c r="H40">
        <v>39</v>
      </c>
      <c r="I40" s="2">
        <v>-13.5</v>
      </c>
    </row>
    <row r="41" spans="4:9" x14ac:dyDescent="0.2">
      <c r="D41">
        <v>14.7</v>
      </c>
      <c r="E41" s="2">
        <v>-1.05</v>
      </c>
      <c r="F41" s="9">
        <v>75.900000000000006</v>
      </c>
      <c r="G41" s="10">
        <v>-9.6</v>
      </c>
      <c r="H41">
        <v>40</v>
      </c>
      <c r="I41" s="2">
        <v>-14</v>
      </c>
    </row>
    <row r="42" spans="4:9" x14ac:dyDescent="0.2">
      <c r="D42">
        <v>14.6</v>
      </c>
      <c r="E42" s="2">
        <v>-1.4</v>
      </c>
      <c r="F42" s="9">
        <v>76</v>
      </c>
      <c r="G42" s="10">
        <v>-9.5</v>
      </c>
      <c r="H42">
        <v>41</v>
      </c>
      <c r="I42" s="2">
        <v>-14.5</v>
      </c>
    </row>
    <row r="43" spans="4:9" x14ac:dyDescent="0.2">
      <c r="D43">
        <v>14.5</v>
      </c>
      <c r="E43" s="2">
        <v>-1.75</v>
      </c>
      <c r="F43" s="9">
        <v>76.099999999999994</v>
      </c>
      <c r="G43" s="10">
        <v>-9.4</v>
      </c>
      <c r="H43">
        <v>42</v>
      </c>
      <c r="I43" s="2">
        <v>-15</v>
      </c>
    </row>
    <row r="44" spans="4:9" x14ac:dyDescent="0.2">
      <c r="D44">
        <v>14.4</v>
      </c>
      <c r="E44" s="2">
        <v>-2.1</v>
      </c>
      <c r="F44" s="9">
        <v>76.2</v>
      </c>
      <c r="G44" s="10">
        <v>-9.3000000000000007</v>
      </c>
      <c r="H44">
        <v>43</v>
      </c>
      <c r="I44" s="2">
        <v>-15.5</v>
      </c>
    </row>
    <row r="45" spans="4:9" x14ac:dyDescent="0.2">
      <c r="D45">
        <v>14.3</v>
      </c>
      <c r="E45" s="2">
        <v>-2.4500000000000002</v>
      </c>
      <c r="F45" s="9">
        <v>76.3</v>
      </c>
      <c r="G45" s="10">
        <v>-9.1999999999999993</v>
      </c>
      <c r="H45">
        <v>44</v>
      </c>
      <c r="I45" s="2">
        <v>-16</v>
      </c>
    </row>
    <row r="46" spans="4:9" x14ac:dyDescent="0.2">
      <c r="D46">
        <v>14.2</v>
      </c>
      <c r="E46" s="2">
        <v>-2.8</v>
      </c>
      <c r="F46" s="9">
        <v>76.400000000000006</v>
      </c>
      <c r="G46" s="10">
        <v>-9.1</v>
      </c>
      <c r="H46">
        <v>45</v>
      </c>
      <c r="I46" s="2">
        <v>-16.5</v>
      </c>
    </row>
    <row r="47" spans="4:9" x14ac:dyDescent="0.2">
      <c r="D47">
        <v>14.1</v>
      </c>
      <c r="E47" s="2">
        <v>-3.15</v>
      </c>
      <c r="F47" s="9">
        <v>76.5</v>
      </c>
      <c r="G47" s="10">
        <v>-9</v>
      </c>
      <c r="H47">
        <v>46</v>
      </c>
      <c r="I47" s="2">
        <v>-17</v>
      </c>
    </row>
    <row r="48" spans="4:9" x14ac:dyDescent="0.2">
      <c r="D48">
        <v>14</v>
      </c>
      <c r="E48" s="2">
        <v>-3.5</v>
      </c>
      <c r="F48" s="9">
        <v>76.599999999999994</v>
      </c>
      <c r="G48" s="10">
        <v>-8.9</v>
      </c>
      <c r="H48">
        <v>47</v>
      </c>
      <c r="I48" s="2">
        <v>-17.5</v>
      </c>
    </row>
    <row r="49" spans="4:9" x14ac:dyDescent="0.2">
      <c r="D49">
        <v>13.9</v>
      </c>
      <c r="E49" s="2">
        <v>-3.85</v>
      </c>
      <c r="F49" s="9">
        <v>76.7</v>
      </c>
      <c r="G49" s="10">
        <v>-8.8000000000000007</v>
      </c>
      <c r="H49">
        <v>48</v>
      </c>
      <c r="I49" s="2">
        <v>-18</v>
      </c>
    </row>
    <row r="50" spans="4:9" x14ac:dyDescent="0.2">
      <c r="D50">
        <v>13.8</v>
      </c>
      <c r="E50" s="2">
        <v>-4.2</v>
      </c>
      <c r="F50" s="9">
        <v>76.8</v>
      </c>
      <c r="G50" s="10">
        <v>-8.6999999999999993</v>
      </c>
      <c r="H50">
        <v>49</v>
      </c>
      <c r="I50" s="2">
        <v>-18.5</v>
      </c>
    </row>
    <row r="51" spans="4:9" x14ac:dyDescent="0.2">
      <c r="D51">
        <v>13.7</v>
      </c>
      <c r="E51" s="2">
        <v>-4.55</v>
      </c>
      <c r="F51" s="9">
        <v>76.900000000000006</v>
      </c>
      <c r="G51" s="10">
        <v>-8.6</v>
      </c>
      <c r="H51">
        <v>50</v>
      </c>
      <c r="I51" s="2">
        <v>-19</v>
      </c>
    </row>
    <row r="52" spans="4:9" x14ac:dyDescent="0.2">
      <c r="D52">
        <v>13.6</v>
      </c>
      <c r="E52" s="2">
        <v>-4.9000000000000004</v>
      </c>
      <c r="F52" s="9">
        <v>77</v>
      </c>
      <c r="G52" s="10">
        <v>-8.5</v>
      </c>
    </row>
    <row r="53" spans="4:9" x14ac:dyDescent="0.2">
      <c r="D53">
        <v>13.5</v>
      </c>
      <c r="E53" s="2">
        <v>-5.25</v>
      </c>
      <c r="F53" s="9">
        <v>77.099999999999994</v>
      </c>
      <c r="G53" s="10">
        <v>-8.4</v>
      </c>
    </row>
    <row r="54" spans="4:9" x14ac:dyDescent="0.2">
      <c r="D54">
        <v>13.4</v>
      </c>
      <c r="E54" s="2">
        <v>-5.6</v>
      </c>
      <c r="F54" s="9">
        <v>77.2</v>
      </c>
      <c r="G54" s="10">
        <v>-8.3000000000000007</v>
      </c>
    </row>
    <row r="55" spans="4:9" x14ac:dyDescent="0.2">
      <c r="D55">
        <v>13.3</v>
      </c>
      <c r="E55" s="2">
        <v>-5.95</v>
      </c>
      <c r="F55" s="9">
        <v>77.3</v>
      </c>
      <c r="G55" s="10">
        <v>-8.1999999999999993</v>
      </c>
    </row>
    <row r="56" spans="4:9" x14ac:dyDescent="0.2">
      <c r="D56">
        <v>13.2</v>
      </c>
      <c r="E56" s="2">
        <v>-6.3</v>
      </c>
      <c r="F56" s="9">
        <v>77.400000000000006</v>
      </c>
      <c r="G56" s="10">
        <v>-8.1</v>
      </c>
    </row>
    <row r="57" spans="4:9" x14ac:dyDescent="0.2">
      <c r="D57">
        <v>13.1</v>
      </c>
      <c r="E57" s="2">
        <v>-6.65</v>
      </c>
      <c r="F57" s="9">
        <v>77.5</v>
      </c>
      <c r="G57" s="10">
        <v>-8</v>
      </c>
    </row>
    <row r="58" spans="4:9" x14ac:dyDescent="0.2">
      <c r="D58">
        <v>13</v>
      </c>
      <c r="E58" s="2">
        <v>-7</v>
      </c>
      <c r="F58" s="9">
        <v>77.599999999999994</v>
      </c>
      <c r="G58" s="10">
        <v>-7.9</v>
      </c>
    </row>
    <row r="59" spans="4:9" x14ac:dyDescent="0.2">
      <c r="D59">
        <v>12.9</v>
      </c>
      <c r="E59" s="2">
        <v>-7.35</v>
      </c>
      <c r="F59" s="9">
        <v>77.7</v>
      </c>
      <c r="G59" s="10">
        <v>-7.8</v>
      </c>
    </row>
    <row r="60" spans="4:9" x14ac:dyDescent="0.2">
      <c r="D60">
        <v>12.8</v>
      </c>
      <c r="E60" s="2">
        <v>-7.7</v>
      </c>
      <c r="F60" s="9">
        <v>77.8</v>
      </c>
      <c r="G60" s="10">
        <v>-7.7</v>
      </c>
    </row>
    <row r="61" spans="4:9" x14ac:dyDescent="0.2">
      <c r="D61">
        <v>12.7</v>
      </c>
      <c r="E61" s="2">
        <v>-8.0500000000000007</v>
      </c>
      <c r="F61" s="9">
        <v>77.900000000000006</v>
      </c>
      <c r="G61" s="10">
        <v>-7.6</v>
      </c>
    </row>
    <row r="62" spans="4:9" x14ac:dyDescent="0.2">
      <c r="D62">
        <v>12.6</v>
      </c>
      <c r="E62" s="2">
        <v>-8.4</v>
      </c>
      <c r="F62" s="9">
        <v>78</v>
      </c>
      <c r="G62" s="10">
        <v>-7.5</v>
      </c>
    </row>
    <row r="63" spans="4:9" x14ac:dyDescent="0.2">
      <c r="D63">
        <v>12.5</v>
      </c>
      <c r="E63" s="2">
        <v>-8.75</v>
      </c>
      <c r="F63" s="9">
        <v>78.099999999999994</v>
      </c>
      <c r="G63" s="10">
        <v>-7.4</v>
      </c>
    </row>
    <row r="64" spans="4:9" x14ac:dyDescent="0.2">
      <c r="D64">
        <v>12.4</v>
      </c>
      <c r="E64" s="2">
        <v>-9.1</v>
      </c>
      <c r="F64" s="9">
        <v>78.2</v>
      </c>
      <c r="G64" s="10">
        <v>-7.3</v>
      </c>
    </row>
    <row r="65" spans="4:7" x14ac:dyDescent="0.2">
      <c r="D65">
        <v>12.3</v>
      </c>
      <c r="E65" s="2">
        <v>-9.4499999999999993</v>
      </c>
      <c r="F65" s="9">
        <v>78.3</v>
      </c>
      <c r="G65" s="10">
        <v>-7.2</v>
      </c>
    </row>
    <row r="66" spans="4:7" x14ac:dyDescent="0.2">
      <c r="D66">
        <v>12.2</v>
      </c>
      <c r="E66" s="2">
        <v>-9.8000000000000007</v>
      </c>
      <c r="F66" s="9">
        <v>78.400000000000006</v>
      </c>
      <c r="G66" s="10">
        <v>-7.1</v>
      </c>
    </row>
    <row r="67" spans="4:7" x14ac:dyDescent="0.2">
      <c r="D67">
        <v>12.1</v>
      </c>
      <c r="E67" s="2">
        <v>-10.15</v>
      </c>
      <c r="F67" s="9">
        <v>78.5</v>
      </c>
      <c r="G67" s="10">
        <v>-7</v>
      </c>
    </row>
    <row r="68" spans="4:7" x14ac:dyDescent="0.2">
      <c r="D68">
        <v>12</v>
      </c>
      <c r="E68" s="2">
        <v>-10.5</v>
      </c>
      <c r="F68" s="9">
        <v>78.599999999999994</v>
      </c>
      <c r="G68" s="10">
        <v>-6.9</v>
      </c>
    </row>
    <row r="69" spans="4:7" x14ac:dyDescent="0.2">
      <c r="D69">
        <v>11.9</v>
      </c>
      <c r="E69" s="2">
        <v>-10.85</v>
      </c>
      <c r="F69" s="9">
        <v>78.7</v>
      </c>
      <c r="G69" s="10">
        <v>-6.8</v>
      </c>
    </row>
    <row r="70" spans="4:7" x14ac:dyDescent="0.2">
      <c r="D70">
        <v>11.8</v>
      </c>
      <c r="E70" s="2">
        <v>-11.2</v>
      </c>
      <c r="F70" s="9">
        <v>78.8</v>
      </c>
      <c r="G70" s="10">
        <v>-6.7</v>
      </c>
    </row>
    <row r="71" spans="4:7" x14ac:dyDescent="0.2">
      <c r="D71">
        <v>11.7</v>
      </c>
      <c r="E71" s="2">
        <v>-11.55</v>
      </c>
      <c r="F71" s="9">
        <v>78.900000000000006</v>
      </c>
      <c r="G71" s="10">
        <v>-6.6</v>
      </c>
    </row>
    <row r="72" spans="4:7" x14ac:dyDescent="0.2">
      <c r="D72">
        <v>11.6</v>
      </c>
      <c r="E72" s="2">
        <v>-11.9</v>
      </c>
      <c r="F72" s="9">
        <v>79</v>
      </c>
      <c r="G72" s="10">
        <v>-6.5</v>
      </c>
    </row>
    <row r="73" spans="4:7" x14ac:dyDescent="0.2">
      <c r="D73">
        <v>11.5</v>
      </c>
      <c r="E73" s="2">
        <v>-12.25</v>
      </c>
      <c r="F73" s="9">
        <v>79.099999999999994</v>
      </c>
      <c r="G73" s="10">
        <v>-6.4</v>
      </c>
    </row>
    <row r="74" spans="4:7" x14ac:dyDescent="0.2">
      <c r="D74">
        <v>11.4</v>
      </c>
      <c r="E74" s="2">
        <v>-12.6</v>
      </c>
      <c r="F74" s="9">
        <v>79.2</v>
      </c>
      <c r="G74" s="10">
        <v>-6.3</v>
      </c>
    </row>
    <row r="75" spans="4:7" x14ac:dyDescent="0.2">
      <c r="D75">
        <v>11.3</v>
      </c>
      <c r="E75" s="2">
        <v>-12.95</v>
      </c>
      <c r="F75" s="9">
        <v>79.3</v>
      </c>
      <c r="G75" s="10">
        <v>-6.2</v>
      </c>
    </row>
    <row r="76" spans="4:7" x14ac:dyDescent="0.2">
      <c r="D76">
        <v>11.2</v>
      </c>
      <c r="E76" s="2">
        <v>-13.3</v>
      </c>
      <c r="F76" s="9">
        <v>79.400000000000006</v>
      </c>
      <c r="G76" s="10">
        <v>-6.1</v>
      </c>
    </row>
    <row r="77" spans="4:7" x14ac:dyDescent="0.2">
      <c r="D77">
        <v>11.1</v>
      </c>
      <c r="E77" s="2">
        <v>-13.65</v>
      </c>
      <c r="F77" s="9">
        <v>79.5</v>
      </c>
      <c r="G77" s="10">
        <v>-6</v>
      </c>
    </row>
    <row r="78" spans="4:7" x14ac:dyDescent="0.2">
      <c r="D78">
        <v>11</v>
      </c>
      <c r="E78" s="2">
        <v>-14</v>
      </c>
      <c r="F78" s="9">
        <v>79.599999999999994</v>
      </c>
      <c r="G78" s="10">
        <v>-5.9</v>
      </c>
    </row>
    <row r="79" spans="4:7" x14ac:dyDescent="0.2">
      <c r="D79">
        <v>10.9</v>
      </c>
      <c r="E79" s="2">
        <v>-14.35</v>
      </c>
      <c r="F79" s="9">
        <v>79.7</v>
      </c>
      <c r="G79" s="10">
        <v>-5.8</v>
      </c>
    </row>
    <row r="80" spans="4:7" x14ac:dyDescent="0.2">
      <c r="D80">
        <v>10.8</v>
      </c>
      <c r="E80" s="2">
        <v>-14.7</v>
      </c>
      <c r="F80" s="9">
        <v>79.8</v>
      </c>
      <c r="G80" s="10">
        <v>-5.7</v>
      </c>
    </row>
    <row r="81" spans="4:7" x14ac:dyDescent="0.2">
      <c r="D81">
        <v>10.7</v>
      </c>
      <c r="E81" s="2">
        <v>-15.05</v>
      </c>
      <c r="F81" s="9">
        <v>79.900000000000006</v>
      </c>
      <c r="G81" s="10">
        <v>-5.6</v>
      </c>
    </row>
    <row r="82" spans="4:7" x14ac:dyDescent="0.2">
      <c r="D82">
        <v>10.6</v>
      </c>
      <c r="E82" s="2">
        <v>-15.4</v>
      </c>
      <c r="F82" s="9">
        <v>80</v>
      </c>
      <c r="G82" s="10">
        <v>-5.5</v>
      </c>
    </row>
    <row r="83" spans="4:7" x14ac:dyDescent="0.2">
      <c r="D83">
        <v>10.5</v>
      </c>
      <c r="E83" s="2">
        <v>-15.75</v>
      </c>
      <c r="F83" s="9">
        <v>80.099999999999994</v>
      </c>
      <c r="G83" s="10">
        <v>-5.4</v>
      </c>
    </row>
    <row r="84" spans="4:7" x14ac:dyDescent="0.2">
      <c r="D84">
        <v>10.4</v>
      </c>
      <c r="E84" s="2">
        <v>-16.100000000000001</v>
      </c>
      <c r="F84" s="9">
        <v>80.2</v>
      </c>
      <c r="G84" s="10">
        <v>-5.3</v>
      </c>
    </row>
    <row r="85" spans="4:7" x14ac:dyDescent="0.2">
      <c r="D85">
        <v>10.3</v>
      </c>
      <c r="E85" s="2">
        <v>-16.45</v>
      </c>
      <c r="F85" s="9">
        <v>80.3</v>
      </c>
      <c r="G85" s="10">
        <v>-5.2</v>
      </c>
    </row>
    <row r="86" spans="4:7" x14ac:dyDescent="0.2">
      <c r="D86">
        <v>10.199999999999999</v>
      </c>
      <c r="E86" s="2">
        <v>-16.8</v>
      </c>
      <c r="F86" s="9">
        <v>80.400000000000006</v>
      </c>
      <c r="G86" s="10">
        <v>-5.0999999999999996</v>
      </c>
    </row>
    <row r="87" spans="4:7" x14ac:dyDescent="0.2">
      <c r="D87">
        <v>10.1</v>
      </c>
      <c r="E87" s="2">
        <v>-17.149999999999999</v>
      </c>
      <c r="F87" s="9">
        <v>80.5</v>
      </c>
      <c r="G87" s="10">
        <v>-5</v>
      </c>
    </row>
    <row r="88" spans="4:7" x14ac:dyDescent="0.2">
      <c r="D88">
        <v>10</v>
      </c>
      <c r="E88" s="2">
        <v>-17.5</v>
      </c>
      <c r="F88" s="9">
        <v>80.599999999999994</v>
      </c>
      <c r="G88" s="10">
        <v>-4.9000000000000004</v>
      </c>
    </row>
    <row r="89" spans="4:7" x14ac:dyDescent="0.2">
      <c r="F89" s="9">
        <v>80.7</v>
      </c>
      <c r="G89" s="10">
        <v>-4.8</v>
      </c>
    </row>
    <row r="90" spans="4:7" x14ac:dyDescent="0.2">
      <c r="F90" s="9">
        <v>80.8</v>
      </c>
      <c r="G90" s="10">
        <v>-4.7</v>
      </c>
    </row>
    <row r="91" spans="4:7" x14ac:dyDescent="0.2">
      <c r="F91" s="9">
        <v>80.900000000000006</v>
      </c>
      <c r="G91" s="10">
        <v>-4.5999999999999996</v>
      </c>
    </row>
    <row r="92" spans="4:7" x14ac:dyDescent="0.2">
      <c r="F92" s="9">
        <v>81</v>
      </c>
      <c r="G92" s="10">
        <v>-4.5</v>
      </c>
    </row>
    <row r="93" spans="4:7" x14ac:dyDescent="0.2">
      <c r="F93" s="9">
        <v>81.099999999999994</v>
      </c>
      <c r="G93" s="10">
        <v>-4.4000000000000004</v>
      </c>
    </row>
    <row r="94" spans="4:7" x14ac:dyDescent="0.2">
      <c r="F94" s="9">
        <v>81.2</v>
      </c>
      <c r="G94" s="10">
        <v>-4.3</v>
      </c>
    </row>
    <row r="95" spans="4:7" x14ac:dyDescent="0.2">
      <c r="F95" s="9">
        <v>81.3</v>
      </c>
      <c r="G95" s="10">
        <v>-4.2</v>
      </c>
    </row>
    <row r="96" spans="4:7" x14ac:dyDescent="0.2">
      <c r="F96" s="9">
        <v>81.400000000000006</v>
      </c>
      <c r="G96" s="10">
        <v>-4.0999999999999996</v>
      </c>
    </row>
    <row r="97" spans="6:7" x14ac:dyDescent="0.2">
      <c r="F97" s="9">
        <v>81.5</v>
      </c>
      <c r="G97" s="10">
        <v>-4</v>
      </c>
    </row>
    <row r="98" spans="6:7" x14ac:dyDescent="0.2">
      <c r="F98" s="9">
        <v>81.599999999999994</v>
      </c>
      <c r="G98" s="10">
        <v>-3.9</v>
      </c>
    </row>
    <row r="99" spans="6:7" x14ac:dyDescent="0.2">
      <c r="F99" s="9">
        <v>81.7</v>
      </c>
      <c r="G99" s="10">
        <v>-3.8</v>
      </c>
    </row>
    <row r="100" spans="6:7" x14ac:dyDescent="0.2">
      <c r="F100" s="9">
        <v>81.8</v>
      </c>
      <c r="G100" s="10">
        <v>-3.7</v>
      </c>
    </row>
    <row r="101" spans="6:7" x14ac:dyDescent="0.2">
      <c r="F101" s="9">
        <v>81.900000000000006</v>
      </c>
      <c r="G101" s="10">
        <v>-3.6</v>
      </c>
    </row>
    <row r="102" spans="6:7" x14ac:dyDescent="0.2">
      <c r="F102" s="9">
        <v>82</v>
      </c>
      <c r="G102" s="10">
        <v>-3.5</v>
      </c>
    </row>
    <row r="103" spans="6:7" x14ac:dyDescent="0.2">
      <c r="F103" s="9">
        <v>82.1</v>
      </c>
      <c r="G103" s="10">
        <v>-3.4</v>
      </c>
    </row>
    <row r="104" spans="6:7" x14ac:dyDescent="0.2">
      <c r="F104" s="9">
        <v>82.2</v>
      </c>
      <c r="G104" s="10">
        <v>-3.3</v>
      </c>
    </row>
    <row r="105" spans="6:7" x14ac:dyDescent="0.2">
      <c r="F105" s="9">
        <v>82.3</v>
      </c>
      <c r="G105" s="10">
        <v>-3.2</v>
      </c>
    </row>
    <row r="106" spans="6:7" x14ac:dyDescent="0.2">
      <c r="F106" s="9">
        <v>82.4</v>
      </c>
      <c r="G106" s="10">
        <v>-3.1</v>
      </c>
    </row>
    <row r="107" spans="6:7" x14ac:dyDescent="0.2">
      <c r="F107" s="9">
        <v>82.5</v>
      </c>
      <c r="G107" s="10">
        <v>-3</v>
      </c>
    </row>
    <row r="108" spans="6:7" x14ac:dyDescent="0.2">
      <c r="F108" s="9">
        <v>82.6</v>
      </c>
      <c r="G108" s="10">
        <v>-2.9</v>
      </c>
    </row>
    <row r="109" spans="6:7" x14ac:dyDescent="0.2">
      <c r="F109" s="9">
        <v>82.7</v>
      </c>
      <c r="G109" s="10">
        <v>-2.8</v>
      </c>
    </row>
    <row r="110" spans="6:7" x14ac:dyDescent="0.2">
      <c r="F110" s="9">
        <v>82.8</v>
      </c>
      <c r="G110" s="10">
        <v>-2.7</v>
      </c>
    </row>
    <row r="111" spans="6:7" x14ac:dyDescent="0.2">
      <c r="F111" s="9">
        <v>82.9</v>
      </c>
      <c r="G111" s="10">
        <v>-2.6</v>
      </c>
    </row>
    <row r="112" spans="6:7" x14ac:dyDescent="0.2">
      <c r="F112" s="9">
        <v>83</v>
      </c>
      <c r="G112" s="10">
        <v>-2.5</v>
      </c>
    </row>
    <row r="113" spans="6:7" x14ac:dyDescent="0.2">
      <c r="F113" s="9">
        <v>83.1</v>
      </c>
      <c r="G113" s="10">
        <v>-2.4</v>
      </c>
    </row>
    <row r="114" spans="6:7" x14ac:dyDescent="0.2">
      <c r="F114" s="9">
        <v>83.2</v>
      </c>
      <c r="G114" s="10">
        <v>-2.2999999999999998</v>
      </c>
    </row>
    <row r="115" spans="6:7" x14ac:dyDescent="0.2">
      <c r="F115" s="9">
        <v>83.3</v>
      </c>
      <c r="G115" s="10">
        <v>-2.2000000000000002</v>
      </c>
    </row>
    <row r="116" spans="6:7" x14ac:dyDescent="0.2">
      <c r="F116" s="9">
        <v>83.4</v>
      </c>
      <c r="G116" s="10">
        <v>-2.1</v>
      </c>
    </row>
    <row r="117" spans="6:7" x14ac:dyDescent="0.2">
      <c r="F117" s="9">
        <v>83.5</v>
      </c>
      <c r="G117" s="10">
        <v>-2</v>
      </c>
    </row>
    <row r="118" spans="6:7" x14ac:dyDescent="0.2">
      <c r="F118" s="9">
        <v>83.6</v>
      </c>
      <c r="G118" s="10">
        <v>-1.9</v>
      </c>
    </row>
    <row r="119" spans="6:7" x14ac:dyDescent="0.2">
      <c r="F119" s="9">
        <v>83.7</v>
      </c>
      <c r="G119" s="10">
        <v>-1.8</v>
      </c>
    </row>
    <row r="120" spans="6:7" x14ac:dyDescent="0.2">
      <c r="F120" s="9">
        <v>83.8</v>
      </c>
      <c r="G120" s="10">
        <v>-1.7</v>
      </c>
    </row>
    <row r="121" spans="6:7" x14ac:dyDescent="0.2">
      <c r="F121" s="9">
        <v>83.9</v>
      </c>
      <c r="G121" s="10">
        <v>-1.6</v>
      </c>
    </row>
    <row r="122" spans="6:7" x14ac:dyDescent="0.2">
      <c r="F122" s="9">
        <v>84</v>
      </c>
      <c r="G122" s="10">
        <v>-1.5</v>
      </c>
    </row>
    <row r="123" spans="6:7" x14ac:dyDescent="0.2">
      <c r="F123" s="9">
        <v>84.1</v>
      </c>
      <c r="G123" s="10">
        <v>-1.4</v>
      </c>
    </row>
    <row r="124" spans="6:7" x14ac:dyDescent="0.2">
      <c r="F124" s="9">
        <v>84.2</v>
      </c>
      <c r="G124" s="10">
        <v>-1.3</v>
      </c>
    </row>
    <row r="125" spans="6:7" x14ac:dyDescent="0.2">
      <c r="F125" s="9">
        <v>84.3</v>
      </c>
      <c r="G125" s="10">
        <v>-1.2</v>
      </c>
    </row>
    <row r="126" spans="6:7" x14ac:dyDescent="0.2">
      <c r="F126" s="9">
        <v>84.4</v>
      </c>
      <c r="G126" s="10">
        <v>-1.1000000000000001</v>
      </c>
    </row>
    <row r="127" spans="6:7" x14ac:dyDescent="0.2">
      <c r="F127" s="9">
        <v>84.5</v>
      </c>
      <c r="G127" s="10">
        <v>-1</v>
      </c>
    </row>
    <row r="128" spans="6:7" x14ac:dyDescent="0.2">
      <c r="F128" s="9">
        <v>84.6</v>
      </c>
      <c r="G128" s="10">
        <v>-0.9</v>
      </c>
    </row>
    <row r="129" spans="6:7" x14ac:dyDescent="0.2">
      <c r="F129" s="9">
        <v>84.7</v>
      </c>
      <c r="G129" s="10">
        <v>-0.8</v>
      </c>
    </row>
    <row r="130" spans="6:7" x14ac:dyDescent="0.2">
      <c r="F130" s="9">
        <v>84.8</v>
      </c>
      <c r="G130" s="10">
        <v>-0.7</v>
      </c>
    </row>
    <row r="131" spans="6:7" x14ac:dyDescent="0.2">
      <c r="F131" s="9">
        <v>84.9</v>
      </c>
      <c r="G131" s="10">
        <v>-0.6</v>
      </c>
    </row>
    <row r="132" spans="6:7" x14ac:dyDescent="0.2">
      <c r="F132" s="9">
        <v>85</v>
      </c>
      <c r="G132" s="10">
        <v>-0.5</v>
      </c>
    </row>
    <row r="133" spans="6:7" x14ac:dyDescent="0.2">
      <c r="F133" s="9">
        <v>85.1</v>
      </c>
      <c r="G133" s="10">
        <v>-0.4</v>
      </c>
    </row>
    <row r="134" spans="6:7" x14ac:dyDescent="0.2">
      <c r="F134" s="9">
        <v>85.2</v>
      </c>
      <c r="G134" s="10">
        <v>-0.3</v>
      </c>
    </row>
    <row r="135" spans="6:7" x14ac:dyDescent="0.2">
      <c r="F135" s="9">
        <v>85.3</v>
      </c>
      <c r="G135" s="10">
        <v>-0.2</v>
      </c>
    </row>
    <row r="136" spans="6:7" x14ac:dyDescent="0.2">
      <c r="F136" s="9">
        <v>85.4</v>
      </c>
      <c r="G136" s="10">
        <v>-0.1</v>
      </c>
    </row>
    <row r="137" spans="6:7" x14ac:dyDescent="0.2">
      <c r="F137" s="9">
        <v>85.5</v>
      </c>
      <c r="G137" s="10">
        <v>0</v>
      </c>
    </row>
    <row r="138" spans="6:7" x14ac:dyDescent="0.2">
      <c r="F138" s="9">
        <v>85.6</v>
      </c>
      <c r="G138" s="10">
        <v>0</v>
      </c>
    </row>
    <row r="139" spans="6:7" x14ac:dyDescent="0.2">
      <c r="F139" s="9">
        <v>85.7</v>
      </c>
      <c r="G139" s="10">
        <v>0</v>
      </c>
    </row>
    <row r="140" spans="6:7" x14ac:dyDescent="0.2">
      <c r="F140" s="9">
        <v>85.8</v>
      </c>
      <c r="G140" s="10">
        <v>0</v>
      </c>
    </row>
    <row r="141" spans="6:7" x14ac:dyDescent="0.2">
      <c r="F141" s="9">
        <v>85.9</v>
      </c>
      <c r="G141" s="10">
        <v>0</v>
      </c>
    </row>
    <row r="142" spans="6:7" x14ac:dyDescent="0.2">
      <c r="F142" s="9">
        <v>86</v>
      </c>
      <c r="G142" s="10">
        <v>0</v>
      </c>
    </row>
    <row r="143" spans="6:7" x14ac:dyDescent="0.2">
      <c r="F143" s="9">
        <v>86.1</v>
      </c>
      <c r="G143" s="10">
        <v>0</v>
      </c>
    </row>
    <row r="144" spans="6:7" x14ac:dyDescent="0.2">
      <c r="F144" s="9">
        <v>86.2</v>
      </c>
      <c r="G144" s="10">
        <v>0</v>
      </c>
    </row>
    <row r="145" spans="6:7" x14ac:dyDescent="0.2">
      <c r="F145" s="9">
        <v>86.3</v>
      </c>
      <c r="G145" s="10">
        <v>0</v>
      </c>
    </row>
    <row r="146" spans="6:7" x14ac:dyDescent="0.2">
      <c r="F146" s="9">
        <v>86.4</v>
      </c>
      <c r="G146" s="10">
        <v>0</v>
      </c>
    </row>
    <row r="147" spans="6:7" x14ac:dyDescent="0.2">
      <c r="F147" s="9">
        <v>86.5</v>
      </c>
      <c r="G147" s="10">
        <v>0</v>
      </c>
    </row>
    <row r="148" spans="6:7" x14ac:dyDescent="0.2">
      <c r="F148" s="9">
        <v>86.6</v>
      </c>
      <c r="G148" s="10">
        <v>0</v>
      </c>
    </row>
    <row r="149" spans="6:7" x14ac:dyDescent="0.2">
      <c r="F149" s="9">
        <v>86.7</v>
      </c>
      <c r="G149" s="10">
        <v>0</v>
      </c>
    </row>
    <row r="150" spans="6:7" x14ac:dyDescent="0.2">
      <c r="F150" s="9">
        <v>86.8</v>
      </c>
      <c r="G150" s="10">
        <v>0</v>
      </c>
    </row>
    <row r="151" spans="6:7" x14ac:dyDescent="0.2">
      <c r="F151" s="9">
        <v>86.9</v>
      </c>
      <c r="G151" s="10">
        <v>0</v>
      </c>
    </row>
    <row r="152" spans="6:7" x14ac:dyDescent="0.2">
      <c r="F152" s="9">
        <v>87</v>
      </c>
      <c r="G152" s="10">
        <v>0</v>
      </c>
    </row>
    <row r="153" spans="6:7" x14ac:dyDescent="0.2">
      <c r="F153" s="9">
        <v>87.1</v>
      </c>
      <c r="G153" s="10">
        <v>0</v>
      </c>
    </row>
    <row r="154" spans="6:7" x14ac:dyDescent="0.2">
      <c r="F154" s="9">
        <v>87.2</v>
      </c>
      <c r="G154" s="10">
        <v>0</v>
      </c>
    </row>
    <row r="155" spans="6:7" x14ac:dyDescent="0.2">
      <c r="F155" s="9">
        <v>87.3</v>
      </c>
      <c r="G155" s="10">
        <v>0</v>
      </c>
    </row>
    <row r="156" spans="6:7" x14ac:dyDescent="0.2">
      <c r="F156" s="9">
        <v>87.4</v>
      </c>
      <c r="G156" s="10">
        <v>0</v>
      </c>
    </row>
    <row r="157" spans="6:7" x14ac:dyDescent="0.2">
      <c r="F157" s="9">
        <v>87.5</v>
      </c>
      <c r="G157" s="10">
        <v>0.1</v>
      </c>
    </row>
    <row r="158" spans="6:7" x14ac:dyDescent="0.2">
      <c r="F158" s="9">
        <v>87.6</v>
      </c>
      <c r="G158" s="10">
        <v>0.2</v>
      </c>
    </row>
    <row r="159" spans="6:7" x14ac:dyDescent="0.2">
      <c r="F159" s="9">
        <v>87.7</v>
      </c>
      <c r="G159" s="10">
        <v>0.3</v>
      </c>
    </row>
    <row r="160" spans="6:7" x14ac:dyDescent="0.2">
      <c r="F160" s="9">
        <v>87.8</v>
      </c>
      <c r="G160" s="10">
        <v>0.4</v>
      </c>
    </row>
    <row r="161" spans="6:7" x14ac:dyDescent="0.2">
      <c r="F161" s="9">
        <v>87.9</v>
      </c>
      <c r="G161" s="10">
        <v>0.5</v>
      </c>
    </row>
    <row r="162" spans="6:7" x14ac:dyDescent="0.2">
      <c r="F162" s="9">
        <v>88</v>
      </c>
      <c r="G162" s="10">
        <v>0.6</v>
      </c>
    </row>
    <row r="163" spans="6:7" x14ac:dyDescent="0.2">
      <c r="F163" s="9">
        <v>88.1</v>
      </c>
      <c r="G163" s="10">
        <v>0.7</v>
      </c>
    </row>
    <row r="164" spans="6:7" x14ac:dyDescent="0.2">
      <c r="F164" s="9">
        <v>88.2</v>
      </c>
      <c r="G164" s="10">
        <v>0.8</v>
      </c>
    </row>
    <row r="165" spans="6:7" x14ac:dyDescent="0.2">
      <c r="F165" s="9">
        <v>88.3</v>
      </c>
      <c r="G165" s="10">
        <v>0.9</v>
      </c>
    </row>
    <row r="166" spans="6:7" x14ac:dyDescent="0.2">
      <c r="F166" s="9">
        <v>88.4</v>
      </c>
      <c r="G166" s="10">
        <v>1</v>
      </c>
    </row>
    <row r="167" spans="6:7" x14ac:dyDescent="0.2">
      <c r="F167" s="9">
        <v>88.5</v>
      </c>
      <c r="G167" s="10">
        <v>1.1000000000000001</v>
      </c>
    </row>
    <row r="168" spans="6:7" x14ac:dyDescent="0.2">
      <c r="F168" s="9">
        <v>88.6</v>
      </c>
      <c r="G168" s="10">
        <v>1.2</v>
      </c>
    </row>
    <row r="169" spans="6:7" x14ac:dyDescent="0.2">
      <c r="F169" s="9">
        <v>88.7</v>
      </c>
      <c r="G169" s="10">
        <v>1.3</v>
      </c>
    </row>
    <row r="170" spans="6:7" x14ac:dyDescent="0.2">
      <c r="F170" s="9">
        <v>88.8</v>
      </c>
      <c r="G170" s="10">
        <v>1.4</v>
      </c>
    </row>
    <row r="171" spans="6:7" x14ac:dyDescent="0.2">
      <c r="F171" s="9">
        <v>88.9</v>
      </c>
      <c r="G171" s="10">
        <v>1.5</v>
      </c>
    </row>
    <row r="172" spans="6:7" x14ac:dyDescent="0.2">
      <c r="F172" s="9">
        <v>89</v>
      </c>
      <c r="G172" s="10">
        <v>1.6</v>
      </c>
    </row>
    <row r="173" spans="6:7" x14ac:dyDescent="0.2">
      <c r="F173" s="9">
        <v>89.1</v>
      </c>
      <c r="G173" s="10">
        <v>1.7</v>
      </c>
    </row>
    <row r="174" spans="6:7" x14ac:dyDescent="0.2">
      <c r="F174" s="9">
        <v>89.2</v>
      </c>
      <c r="G174" s="10">
        <v>1.8</v>
      </c>
    </row>
    <row r="175" spans="6:7" x14ac:dyDescent="0.2">
      <c r="F175" s="9">
        <v>89.3</v>
      </c>
      <c r="G175" s="10">
        <v>1.9</v>
      </c>
    </row>
    <row r="176" spans="6:7" x14ac:dyDescent="0.2">
      <c r="F176" s="9">
        <v>89.4</v>
      </c>
      <c r="G176" s="10">
        <v>2</v>
      </c>
    </row>
    <row r="177" spans="6:7" x14ac:dyDescent="0.2">
      <c r="F177" s="9">
        <v>89.5</v>
      </c>
      <c r="G177" s="10">
        <v>2.1</v>
      </c>
    </row>
    <row r="178" spans="6:7" x14ac:dyDescent="0.2">
      <c r="F178" s="9">
        <v>89.6</v>
      </c>
      <c r="G178" s="10">
        <v>2.2000000000000002</v>
      </c>
    </row>
    <row r="179" spans="6:7" x14ac:dyDescent="0.2">
      <c r="F179" s="9">
        <v>89.7</v>
      </c>
      <c r="G179" s="10">
        <v>2.2999999999999998</v>
      </c>
    </row>
    <row r="180" spans="6:7" x14ac:dyDescent="0.2">
      <c r="F180" s="9">
        <v>89.8</v>
      </c>
      <c r="G180" s="10">
        <v>2.4</v>
      </c>
    </row>
    <row r="181" spans="6:7" x14ac:dyDescent="0.2">
      <c r="F181" s="9">
        <v>89.9</v>
      </c>
      <c r="G181" s="10">
        <v>2.5</v>
      </c>
    </row>
    <row r="182" spans="6:7" x14ac:dyDescent="0.2">
      <c r="F182" s="9">
        <v>90</v>
      </c>
      <c r="G182" s="10">
        <v>2.6</v>
      </c>
    </row>
    <row r="183" spans="6:7" x14ac:dyDescent="0.2">
      <c r="F183" s="9">
        <v>90.1</v>
      </c>
      <c r="G183" s="10">
        <v>2.7</v>
      </c>
    </row>
    <row r="184" spans="6:7" x14ac:dyDescent="0.2">
      <c r="F184" s="9">
        <v>90.2</v>
      </c>
      <c r="G184" s="10">
        <v>2.8</v>
      </c>
    </row>
    <row r="185" spans="6:7" x14ac:dyDescent="0.2">
      <c r="F185" s="9">
        <v>90.3</v>
      </c>
      <c r="G185" s="10">
        <v>2.9</v>
      </c>
    </row>
    <row r="186" spans="6:7" x14ac:dyDescent="0.2">
      <c r="F186" s="9">
        <v>90.4</v>
      </c>
      <c r="G186" s="10">
        <v>3</v>
      </c>
    </row>
    <row r="187" spans="6:7" x14ac:dyDescent="0.2">
      <c r="F187" s="9">
        <v>90.5</v>
      </c>
      <c r="G187" s="10">
        <v>3.1</v>
      </c>
    </row>
    <row r="188" spans="6:7" x14ac:dyDescent="0.2">
      <c r="F188" s="9">
        <v>90.6</v>
      </c>
      <c r="G188" s="10">
        <v>3.2</v>
      </c>
    </row>
    <row r="189" spans="6:7" x14ac:dyDescent="0.2">
      <c r="F189" s="9">
        <v>90.7</v>
      </c>
      <c r="G189" s="10">
        <v>3.3</v>
      </c>
    </row>
    <row r="190" spans="6:7" x14ac:dyDescent="0.2">
      <c r="F190" s="9">
        <v>90.8</v>
      </c>
      <c r="G190" s="10">
        <v>3.4</v>
      </c>
    </row>
    <row r="191" spans="6:7" x14ac:dyDescent="0.2">
      <c r="F191" s="9">
        <v>90.9</v>
      </c>
      <c r="G191" s="10">
        <v>3.5</v>
      </c>
    </row>
    <row r="192" spans="6:7" x14ac:dyDescent="0.2">
      <c r="F192" s="9">
        <v>91</v>
      </c>
      <c r="G192" s="10">
        <v>3.6</v>
      </c>
    </row>
    <row r="193" spans="6:7" x14ac:dyDescent="0.2">
      <c r="F193" s="9">
        <v>91.1</v>
      </c>
      <c r="G193" s="10">
        <v>3.7</v>
      </c>
    </row>
    <row r="194" spans="6:7" x14ac:dyDescent="0.2">
      <c r="F194" s="9">
        <v>91.2</v>
      </c>
      <c r="G194" s="10">
        <v>3.8</v>
      </c>
    </row>
    <row r="195" spans="6:7" x14ac:dyDescent="0.2">
      <c r="F195" s="9">
        <v>91.3</v>
      </c>
      <c r="G195" s="10">
        <v>3.9</v>
      </c>
    </row>
    <row r="196" spans="6:7" x14ac:dyDescent="0.2">
      <c r="F196" s="9">
        <v>91.4</v>
      </c>
      <c r="G196" s="10">
        <v>4</v>
      </c>
    </row>
    <row r="197" spans="6:7" x14ac:dyDescent="0.2">
      <c r="F197" s="9">
        <v>91.5</v>
      </c>
      <c r="G197" s="10">
        <v>4.0999999999999996</v>
      </c>
    </row>
    <row r="198" spans="6:7" x14ac:dyDescent="0.2">
      <c r="F198" s="9">
        <v>91.6</v>
      </c>
      <c r="G198" s="10">
        <v>4.2</v>
      </c>
    </row>
    <row r="199" spans="6:7" x14ac:dyDescent="0.2">
      <c r="F199" s="9">
        <v>91.7</v>
      </c>
      <c r="G199" s="10">
        <v>4.3</v>
      </c>
    </row>
    <row r="200" spans="6:7" x14ac:dyDescent="0.2">
      <c r="F200" s="9">
        <v>91.8</v>
      </c>
      <c r="G200" s="10">
        <v>4.4000000000000004</v>
      </c>
    </row>
    <row r="201" spans="6:7" x14ac:dyDescent="0.2">
      <c r="F201" s="9">
        <v>91.9</v>
      </c>
      <c r="G201" s="10">
        <v>4.5</v>
      </c>
    </row>
    <row r="202" spans="6:7" x14ac:dyDescent="0.2">
      <c r="F202" s="9">
        <v>92</v>
      </c>
      <c r="G202" s="10">
        <v>4.5999999999999996</v>
      </c>
    </row>
    <row r="203" spans="6:7" x14ac:dyDescent="0.2">
      <c r="F203" s="9">
        <v>92.1</v>
      </c>
      <c r="G203" s="10">
        <v>4.7</v>
      </c>
    </row>
    <row r="204" spans="6:7" x14ac:dyDescent="0.2">
      <c r="F204" s="9">
        <v>92.2</v>
      </c>
      <c r="G204" s="10">
        <v>4.8</v>
      </c>
    </row>
    <row r="205" spans="6:7" x14ac:dyDescent="0.2">
      <c r="F205" s="9">
        <v>92.3</v>
      </c>
      <c r="G205" s="10">
        <v>4.9000000000000004</v>
      </c>
    </row>
    <row r="206" spans="6:7" x14ac:dyDescent="0.2">
      <c r="F206" s="9">
        <v>92.4</v>
      </c>
      <c r="G206" s="10">
        <v>5</v>
      </c>
    </row>
    <row r="207" spans="6:7" x14ac:dyDescent="0.2">
      <c r="F207" s="9">
        <v>92.5</v>
      </c>
      <c r="G207" s="10">
        <v>5.0999999999999996</v>
      </c>
    </row>
    <row r="208" spans="6:7" x14ac:dyDescent="0.2">
      <c r="F208" s="9">
        <v>92.6</v>
      </c>
      <c r="G208" s="10">
        <v>5.2</v>
      </c>
    </row>
    <row r="209" spans="6:7" x14ac:dyDescent="0.2">
      <c r="F209" s="9">
        <v>92.7</v>
      </c>
      <c r="G209" s="10">
        <v>5.3</v>
      </c>
    </row>
    <row r="210" spans="6:7" x14ac:dyDescent="0.2">
      <c r="F210" s="9">
        <v>92.8</v>
      </c>
      <c r="G210" s="10">
        <v>5.4</v>
      </c>
    </row>
    <row r="211" spans="6:7" x14ac:dyDescent="0.2">
      <c r="F211" s="9">
        <v>92.9</v>
      </c>
      <c r="G211" s="10">
        <v>5.5</v>
      </c>
    </row>
    <row r="212" spans="6:7" x14ac:dyDescent="0.2">
      <c r="F212" s="9">
        <v>93</v>
      </c>
      <c r="G212" s="10">
        <v>5.6</v>
      </c>
    </row>
    <row r="213" spans="6:7" x14ac:dyDescent="0.2">
      <c r="F213" s="9">
        <v>93.1</v>
      </c>
      <c r="G213" s="10">
        <v>5.7</v>
      </c>
    </row>
    <row r="214" spans="6:7" x14ac:dyDescent="0.2">
      <c r="F214" s="9">
        <v>93.2</v>
      </c>
      <c r="G214" s="10">
        <v>5.8</v>
      </c>
    </row>
    <row r="215" spans="6:7" x14ac:dyDescent="0.2">
      <c r="F215" s="9">
        <v>93.3</v>
      </c>
      <c r="G215" s="10">
        <v>5.9</v>
      </c>
    </row>
    <row r="216" spans="6:7" x14ac:dyDescent="0.2">
      <c r="F216" s="9">
        <v>93.4</v>
      </c>
      <c r="G216" s="10">
        <v>6</v>
      </c>
    </row>
    <row r="217" spans="6:7" x14ac:dyDescent="0.2">
      <c r="F217" s="9">
        <v>93.5</v>
      </c>
      <c r="G217" s="10">
        <v>6.1</v>
      </c>
    </row>
    <row r="218" spans="6:7" x14ac:dyDescent="0.2">
      <c r="F218" s="9">
        <v>93.6</v>
      </c>
      <c r="G218" s="10">
        <v>6.2</v>
      </c>
    </row>
    <row r="219" spans="6:7" x14ac:dyDescent="0.2">
      <c r="F219" s="9">
        <v>93.7</v>
      </c>
      <c r="G219" s="10">
        <v>6.3</v>
      </c>
    </row>
    <row r="220" spans="6:7" x14ac:dyDescent="0.2">
      <c r="F220" s="9">
        <v>93.8</v>
      </c>
      <c r="G220" s="10">
        <v>6.4</v>
      </c>
    </row>
    <row r="221" spans="6:7" x14ac:dyDescent="0.2">
      <c r="F221" s="9">
        <v>93.9</v>
      </c>
      <c r="G221" s="10">
        <v>6.5</v>
      </c>
    </row>
    <row r="222" spans="6:7" x14ac:dyDescent="0.2">
      <c r="F222" s="9">
        <v>94</v>
      </c>
      <c r="G222" s="10">
        <v>6.6</v>
      </c>
    </row>
  </sheetData>
  <sheetProtection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28EE5CB940A478E8519B488F20D45" ma:contentTypeVersion="25" ma:contentTypeDescription="Crée un document." ma:contentTypeScope="" ma:versionID="5c880014d1a43a0ba75d7e72f770635c">
  <xsd:schema xmlns:xsd="http://www.w3.org/2001/XMLSchema" xmlns:xs="http://www.w3.org/2001/XMLSchema" xmlns:p="http://schemas.microsoft.com/office/2006/metadata/properties" xmlns:ns1="http://schemas.microsoft.com/sharepoint/v3" xmlns:ns2="8394a41b-3f0a-4b2b-bcf5-d4601073836f" xmlns:ns3="1eb871fe-9463-4134-b0e8-ce628b4b5495" targetNamespace="http://schemas.microsoft.com/office/2006/metadata/properties" ma:root="true" ma:fieldsID="f2c5f12eec02fd710a7f496c11d4eb49" ns1:_="" ns2:_="" ns3:_="">
    <xsd:import namespace="http://schemas.microsoft.com/sharepoint/v3"/>
    <xsd:import namespace="8394a41b-3f0a-4b2b-bcf5-d4601073836f"/>
    <xsd:import namespace="1eb871fe-9463-4134-b0e8-ce628b4b5495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Th_x00e9_matiqu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étés de la stratégie de conformité unifiée" ma:hidden="true" ma:internalName="_ip_UnifiedCompliancePolicyProperties" ma:readOnly="false">
      <xsd:simpleType>
        <xsd:restriction base="dms:Note"/>
      </xsd:simpleType>
    </xsd:element>
    <xsd:element name="_ip_UnifiedCompliancePolicyUIAction" ma:index="22" nillable="true" ma:displayName="Action d’interface utilisateur de la stratégie de conformité unifiée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4a41b-3f0a-4b2b-bcf5-d4601073836f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État de validation" ma:internalName="_x00c9_tat_x0020_de_x0020_validation" ma:readOnly="false">
      <xsd:simpleType>
        <xsd:restriction base="dms:Text"/>
      </xsd:simpleType>
    </xsd:element>
    <xsd:element name="Th_x00e9_matique" ma:index="3" nillable="true" ma:displayName="Thématique" ma:format="Dropdown" ma:internalName="Th_x00e9_matiq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Législation générale"/>
                    <xsd:enumeration value="Agriculture en général"/>
                    <xsd:enumeration value="Paiements directs &amp; autres contributions"/>
                    <xsd:enumeration value="Propriété foncière rurale &amp; bail à ferme"/>
                    <xsd:enumeration value="Améliorations structurelles"/>
                    <xsd:enumeration value="Fiscalité"/>
                    <xsd:enumeration value="Aménagement du territoire"/>
                    <xsd:enumeration value="Protection des animaux"/>
                    <xsd:enumeration value="Protection des eaux"/>
                    <xsd:enumeration value="Contrat type de travail &amp; prévoyance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Balises d’images" ma:readOnly="false" ma:fieldId="{5cf76f15-5ced-4ddc-b409-7134ff3c332f}" ma:taxonomyMulti="true" ma:sspId="6ee0a7d4-03bd-457a-9d9a-0899bbec80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871fe-9463-4134-b0e8-ce628b4b549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Partagé avec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Partagé avec dé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94a41b-3f0a-4b2b-bcf5-d4601073836f">
      <Terms xmlns="http://schemas.microsoft.com/office/infopath/2007/PartnerControls"/>
    </lcf76f155ced4ddcb4097134ff3c332f>
    <_ip_UnifiedCompliancePolicyUIAction xmlns="http://schemas.microsoft.com/sharepoint/v3" xsi:nil="true"/>
    <Th_x00e9_matique xmlns="8394a41b-3f0a-4b2b-bcf5-d4601073836f" xsi:nil="true"/>
    <_ip_UnifiedCompliancePolicyProperties xmlns="http://schemas.microsoft.com/sharepoint/v3" xsi:nil="true"/>
    <_Flow_SignoffStatus xmlns="8394a41b-3f0a-4b2b-bcf5-d4601073836f" xsi:nil="true"/>
  </documentManagement>
</p:properties>
</file>

<file path=customXml/itemProps1.xml><?xml version="1.0" encoding="utf-8"?>
<ds:datastoreItem xmlns:ds="http://schemas.openxmlformats.org/officeDocument/2006/customXml" ds:itemID="{364FC4BD-4873-486B-81B0-32B34AFFA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394a41b-3f0a-4b2b-bcf5-d4601073836f"/>
    <ds:schemaRef ds:uri="1eb871fe-9463-4134-b0e8-ce628b4b54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14DEC-3C39-4C11-9383-F734496167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705A05-E4F9-4BB4-9E1B-5EABAF5755EA}">
  <ds:schemaRefs>
    <ds:schemaRef ds:uri="http://schemas.microsoft.com/office/2006/metadata/properties"/>
    <ds:schemaRef ds:uri="http://schemas.microsoft.com/office/infopath/2007/PartnerControls"/>
    <ds:schemaRef ds:uri="740d7ea0-c528-4ba0-8065-848e3f8362fa"/>
    <ds:schemaRef ds:uri="4cb7f022-9296-4fb9-9c51-f3d34c43b058"/>
    <ds:schemaRef ds:uri="8394a41b-3f0a-4b2b-bcf5-d4601073836f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Calcul_Bettrave_A</vt:lpstr>
      <vt:lpstr>Coût_logistique</vt:lpstr>
      <vt:lpstr>Données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Bucher Adrian</dc:creator>
  <cp:keywords/>
  <dc:description/>
  <cp:lastModifiedBy>Lachat Brieuc</cp:lastModifiedBy>
  <cp:revision/>
  <dcterms:created xsi:type="dcterms:W3CDTF">2026-08-06T07:55:35Z</dcterms:created>
  <dcterms:modified xsi:type="dcterms:W3CDTF">2026-09-22T15:24:27Z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0x010100F0928EE5CB940A478E8519B488F20D45</vt:lpwstr>
  </property>
  <property fmtid="{D5CDD505-2E9C-101B-9397-08002B2CF9AE}" pid="3" name="MediaServiceImageTags">
    <vt:lpwstr/>
  </property>
</Properties>
</file>